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dministrator\Desktop\政府预算公开\2025\"/>
    </mc:Choice>
  </mc:AlternateContent>
  <bookViews>
    <workbookView xWindow="0" yWindow="0" windowWidth="16335" windowHeight="10365" tabRatio="777" activeTab="6"/>
  </bookViews>
  <sheets>
    <sheet name="封面" sheetId="1" r:id="rId1"/>
    <sheet name="一般公共预算" sheetId="2" r:id="rId2"/>
    <sheet name="1全区收入" sheetId="3" r:id="rId3"/>
    <sheet name="2全区支出" sheetId="4" r:id="rId4"/>
    <sheet name="3区级收入 " sheetId="5" r:id="rId5"/>
    <sheet name="4区级支出" sheetId="6" r:id="rId6"/>
    <sheet name="5功能明细" sheetId="7" r:id="rId7"/>
    <sheet name="6经济明细" sheetId="8" r:id="rId8"/>
    <sheet name="7税收返还和转移支付" sheetId="9" r:id="rId9"/>
    <sheet name="8专项转移支付" sheetId="10" r:id="rId10"/>
    <sheet name="政府性基金预算" sheetId="11" r:id="rId11"/>
    <sheet name="9全区基金收入" sheetId="12" r:id="rId12"/>
    <sheet name="10全区基金支出" sheetId="13" r:id="rId13"/>
    <sheet name="11区级基金收入" sheetId="14" r:id="rId14"/>
    <sheet name="12区级基金支出" sheetId="15" r:id="rId15"/>
    <sheet name="13区级基金支出明细" sheetId="16" r:id="rId16"/>
    <sheet name="14转移支付" sheetId="17" r:id="rId17"/>
    <sheet name="15政府性基金专项转移支付" sheetId="18" r:id="rId18"/>
    <sheet name="社会保险基金预算" sheetId="19" r:id="rId19"/>
    <sheet name="16社会保险基金预算收入" sheetId="20" r:id="rId20"/>
    <sheet name="17社会保险基金预算支出" sheetId="21" r:id="rId21"/>
    <sheet name="国有资本经营预算" sheetId="22" r:id="rId22"/>
    <sheet name="18全区国资收入" sheetId="23" r:id="rId23"/>
    <sheet name="19全区国资支出" sheetId="24" r:id="rId24"/>
    <sheet name="20区级国资收入" sheetId="25" r:id="rId25"/>
    <sheet name="21区级国资支出" sheetId="26" r:id="rId26"/>
    <sheet name="22国资转移支付" sheetId="27" r:id="rId27"/>
    <sheet name="23国资专项转移支付" sheetId="28" r:id="rId28"/>
    <sheet name="政府债务情况" sheetId="29" r:id="rId29"/>
    <sheet name="24一般债务限额和余额" sheetId="30" r:id="rId30"/>
    <sheet name="25专项债务限额余额" sheetId="31" r:id="rId31"/>
    <sheet name="26新增债务" sheetId="32" r:id="rId32"/>
    <sheet name="27发行和还本付息" sheetId="33" r:id="rId33"/>
    <sheet name="28期限结构" sheetId="34" r:id="rId34"/>
  </sheets>
  <definedNames>
    <definedName name="_xlnm._FilterDatabase" localSheetId="6" hidden="1">'5功能明细'!$A$4:$D$1325</definedName>
    <definedName name="_xlnm._FilterDatabase" localSheetId="7" hidden="1">'6经济明细'!$A$3:$D$75</definedName>
    <definedName name="_xlnm.Print_Area" localSheetId="12">'10全区基金支出'!$A$1:$H$19</definedName>
    <definedName name="_xlnm.Print_Area" localSheetId="13">'11区级基金收入'!$A$1:$H$14</definedName>
    <definedName name="_xlnm.Print_Area" localSheetId="14">'12区级基金支出'!$A$1:$H$19</definedName>
    <definedName name="_xlnm.Print_Area" localSheetId="15">'13区级基金支出明细'!$A$1:$C$29</definedName>
    <definedName name="_xlnm.Print_Area" localSheetId="16">'14转移支付'!$A$1:$G$14</definedName>
    <definedName name="_xlnm.Print_Area" localSheetId="17">'15政府性基金专项转移支付'!$A$1:$E$11</definedName>
    <definedName name="_xlnm.Print_Area" localSheetId="19">'16社会保险基金预算收入'!$A$1:$G$38</definedName>
    <definedName name="_xlnm.Print_Area" localSheetId="20">'17社会保险基金预算支出'!$A$1:$G$25</definedName>
    <definedName name="_xlnm.Print_Area" localSheetId="2">'1全区收入'!$A$1:$H$35</definedName>
    <definedName name="_xlnm.Print_Area" localSheetId="26">'22国资转移支付'!$A$1:$G$12</definedName>
    <definedName name="_xlnm.Print_Area" localSheetId="27">'23国资专项转移支付'!$A$1:$E$11</definedName>
    <definedName name="_xlnm.Print_Area" localSheetId="29">'24一般债务限额和余额'!$A$1:$D$9</definedName>
    <definedName name="_xlnm.Print_Area" localSheetId="3">'2全区支出'!$A$1:$H$36</definedName>
    <definedName name="_xlnm.Print_Area" localSheetId="4">'3区级收入 '!$A$1:$H$35</definedName>
    <definedName name="_xlnm.Print_Area" localSheetId="5">'4区级支出'!$A$1:$H$36</definedName>
    <definedName name="_xlnm.Print_Area" localSheetId="8">'7税收返还和转移支付'!$A$1:$G$19</definedName>
    <definedName name="_xlnm.Print_Area" localSheetId="9">'8专项转移支付'!$A$1:$E$11</definedName>
    <definedName name="_xlnm.Print_Area" localSheetId="11">'9全区基金收入'!$A$1:$H$14</definedName>
    <definedName name="_xlnm.Print_Area" localSheetId="0">封面!$A$1:$M$27</definedName>
    <definedName name="_xlnm.Print_Area" localSheetId="21">国有资本经营预算!$A$1:$K$20</definedName>
    <definedName name="_xlnm.Print_Area" localSheetId="18">社会保险基金预算!$A$1:$K$19</definedName>
    <definedName name="_xlnm.Print_Area" localSheetId="1">一般公共预算!$A$1:$A$24</definedName>
    <definedName name="_xlnm.Print_Area" localSheetId="10">政府性基金预算!$A$1:$K$16</definedName>
    <definedName name="_xlnm.Print_Area" localSheetId="28">政府债务情况!$A$1:$K$4</definedName>
    <definedName name="_xlnm.Print_Area">#REF!</definedName>
    <definedName name="_xlnm.Print_Titles" localSheetId="2">'1全区收入'!$1:$4</definedName>
    <definedName name="_xlnm.Print_Titles" localSheetId="3">'2全区支出'!$1:$4</definedName>
    <definedName name="_xlnm.Print_Titles" localSheetId="4">'3区级收入 '!$1:$4</definedName>
    <definedName name="_xlnm.Print_Titles" localSheetId="5">'4区级支出'!$1:$4</definedName>
    <definedName name="_xlnm.Print_Titles" localSheetId="7">'6经济明细'!$1:$3</definedName>
    <definedName name="_xlnm.Print_Titles">#REF!</definedName>
  </definedNames>
  <calcPr calcId="162913"/>
</workbook>
</file>

<file path=xl/calcChain.xml><?xml version="1.0" encoding="utf-8"?>
<calcChain xmlns="http://schemas.openxmlformats.org/spreadsheetml/2006/main">
  <c r="H6" i="34" l="1"/>
  <c r="B6" i="34" s="1"/>
  <c r="D5" i="34"/>
  <c r="B5" i="34"/>
  <c r="H4" i="34"/>
  <c r="F4" i="34"/>
  <c r="E4" i="34"/>
  <c r="D4" i="34"/>
  <c r="C4" i="34"/>
  <c r="C25" i="33"/>
  <c r="B25" i="33"/>
  <c r="C22" i="33"/>
  <c r="B22" i="33"/>
  <c r="C19" i="33"/>
  <c r="B19" i="33"/>
  <c r="C16" i="33"/>
  <c r="B16" i="33"/>
  <c r="C11" i="33"/>
  <c r="B11" i="33"/>
  <c r="C8" i="33"/>
  <c r="B8" i="33"/>
  <c r="C5" i="33"/>
  <c r="B5" i="33"/>
  <c r="B5" i="32"/>
  <c r="B4" i="34" l="1"/>
  <c r="H26" i="3"/>
  <c r="E26" i="3"/>
  <c r="H25" i="3"/>
  <c r="E25" i="3"/>
  <c r="H23" i="3"/>
  <c r="E23" i="3"/>
  <c r="H22" i="3"/>
  <c r="E22" i="3"/>
  <c r="H21" i="3"/>
  <c r="E21" i="3"/>
  <c r="G20" i="3"/>
  <c r="D20" i="3"/>
  <c r="H20" i="3" s="1"/>
  <c r="C20" i="3"/>
  <c r="C27" i="3" s="1"/>
  <c r="C35" i="3" s="1"/>
  <c r="B20" i="3"/>
  <c r="B27" i="3" s="1"/>
  <c r="B35" i="3" s="1"/>
  <c r="E19" i="3"/>
  <c r="H18" i="3"/>
  <c r="E18" i="3"/>
  <c r="H17" i="3"/>
  <c r="E17" i="3"/>
  <c r="H16" i="3"/>
  <c r="E16" i="3"/>
  <c r="H15" i="3"/>
  <c r="E15" i="3"/>
  <c r="H14" i="3"/>
  <c r="E14" i="3"/>
  <c r="H13" i="3"/>
  <c r="E13" i="3"/>
  <c r="H12" i="3"/>
  <c r="E12" i="3"/>
  <c r="H11" i="3"/>
  <c r="E11" i="3"/>
  <c r="H10" i="3"/>
  <c r="E10" i="3"/>
  <c r="H9" i="3"/>
  <c r="E9" i="3"/>
  <c r="H8" i="3"/>
  <c r="E8" i="3"/>
  <c r="H7" i="3"/>
  <c r="E7" i="3"/>
  <c r="G6" i="3"/>
  <c r="G5" i="3" s="1"/>
  <c r="H5" i="3" s="1"/>
  <c r="D6" i="3"/>
  <c r="D5" i="3" s="1"/>
  <c r="C6" i="3"/>
  <c r="C5" i="3" s="1"/>
  <c r="B6" i="3"/>
  <c r="B5" i="3" s="1"/>
  <c r="H26" i="5"/>
  <c r="B20" i="5"/>
  <c r="B6" i="5"/>
  <c r="B27" i="5" s="1"/>
  <c r="B35" i="5" s="1"/>
  <c r="E16" i="6"/>
  <c r="B28" i="6"/>
  <c r="B36" i="6" s="1"/>
  <c r="B5" i="6"/>
  <c r="D5" i="7"/>
  <c r="D244" i="7"/>
  <c r="C244" i="7"/>
  <c r="E5" i="3" l="1"/>
  <c r="E20" i="3"/>
  <c r="G27" i="3"/>
  <c r="G35" i="3" s="1"/>
  <c r="E6" i="3"/>
  <c r="H6" i="3"/>
  <c r="D27" i="3"/>
  <c r="D35" i="3" s="1"/>
  <c r="B5" i="5"/>
  <c r="D1338" i="7"/>
  <c r="D1333" i="7" s="1"/>
  <c r="D1336" i="7"/>
  <c r="D1334" i="7"/>
  <c r="D1328" i="7"/>
  <c r="D1320" i="7" s="1"/>
  <c r="D1323" i="7"/>
  <c r="D1321" i="7"/>
  <c r="D1318" i="7"/>
  <c r="D1317" i="7" s="1"/>
  <c r="D1314" i="7"/>
  <c r="D1310" i="7"/>
  <c r="D1306" i="7"/>
  <c r="D1293" i="7"/>
  <c r="D1285" i="7"/>
  <c r="D1278" i="7"/>
  <c r="D1267" i="7"/>
  <c r="D1266" i="7" s="1"/>
  <c r="D1253" i="7"/>
  <c r="D1247" i="7"/>
  <c r="D1240" i="7"/>
  <c r="D1222" i="7"/>
  <c r="D1217" i="7"/>
  <c r="D1213" i="7"/>
  <c r="D1201" i="7"/>
  <c r="D1198" i="7"/>
  <c r="D1183" i="7"/>
  <c r="D1155" i="7" s="1"/>
  <c r="D1156" i="7"/>
  <c r="D1145" i="7"/>
  <c r="D1142" i="7"/>
  <c r="D1139" i="7"/>
  <c r="D1133" i="7"/>
  <c r="D1123" i="7"/>
  <c r="D1116" i="7"/>
  <c r="D1112" i="7"/>
  <c r="D1106" i="7"/>
  <c r="D1096" i="7"/>
  <c r="D1095" i="7" s="1"/>
  <c r="D1089" i="7"/>
  <c r="D1081" i="7"/>
  <c r="D1074" i="7"/>
  <c r="D1063" i="7"/>
  <c r="D1058" i="7"/>
  <c r="D1042" i="7"/>
  <c r="D1032" i="7"/>
  <c r="D1031" i="7" s="1"/>
  <c r="D1028" i="7"/>
  <c r="D1021" i="7"/>
  <c r="D1011" i="7"/>
  <c r="D979" i="7" s="1"/>
  <c r="D1001" i="7"/>
  <c r="D980" i="7"/>
  <c r="D976" i="7"/>
  <c r="D973" i="7"/>
  <c r="D967" i="7"/>
  <c r="D960" i="7"/>
  <c r="D949" i="7"/>
  <c r="D921" i="7"/>
  <c r="D898" i="7"/>
  <c r="D872" i="7"/>
  <c r="D869" i="7"/>
  <c r="D867" i="7"/>
  <c r="D865" i="7"/>
  <c r="D862" i="7"/>
  <c r="D860" i="7"/>
  <c r="D849" i="7"/>
  <c r="D846" i="7"/>
  <c r="D835" i="7"/>
  <c r="D833" i="7"/>
  <c r="D831" i="7"/>
  <c r="D825" i="7"/>
  <c r="D823" i="7"/>
  <c r="D821" i="7"/>
  <c r="D818" i="7"/>
  <c r="D815" i="7"/>
  <c r="D808" i="7"/>
  <c r="D801" i="7"/>
  <c r="D792" i="7"/>
  <c r="D788" i="7"/>
  <c r="D778" i="7"/>
  <c r="D775" i="7"/>
  <c r="D770" i="7"/>
  <c r="D764" i="7"/>
  <c r="D762" i="7"/>
  <c r="D753" i="7"/>
  <c r="D750" i="7"/>
  <c r="D746" i="7"/>
  <c r="D742" i="7"/>
  <c r="D737" i="7"/>
  <c r="D733" i="7"/>
  <c r="D721" i="7"/>
  <c r="D717" i="7"/>
  <c r="D702" i="7"/>
  <c r="D697" i="7"/>
  <c r="D694" i="7"/>
  <c r="D691" i="7"/>
  <c r="D682" i="7"/>
  <c r="D678" i="7"/>
  <c r="D674" i="7"/>
  <c r="D671" i="7"/>
  <c r="D668" i="7"/>
  <c r="D665" i="7"/>
  <c r="D662" i="7"/>
  <c r="D659" i="7"/>
  <c r="D653" i="7"/>
  <c r="D644" i="7"/>
  <c r="D636" i="7"/>
  <c r="D629" i="7"/>
  <c r="D620" i="7"/>
  <c r="D610" i="7"/>
  <c r="D606" i="7"/>
  <c r="D597" i="7"/>
  <c r="D595" i="7"/>
  <c r="D587" i="7"/>
  <c r="D568" i="7"/>
  <c r="D563" i="7"/>
  <c r="D555" i="7"/>
  <c r="D546" i="7"/>
  <c r="D535" i="7"/>
  <c r="D527" i="7"/>
  <c r="D511" i="7"/>
  <c r="D505" i="7"/>
  <c r="D501" i="7"/>
  <c r="D497" i="7"/>
  <c r="D490" i="7"/>
  <c r="D485" i="7"/>
  <c r="D480" i="7"/>
  <c r="D475" i="7"/>
  <c r="D469" i="7"/>
  <c r="D460" i="7"/>
  <c r="D455" i="7"/>
  <c r="D454" i="7" s="1"/>
  <c r="D452" i="7"/>
  <c r="D445" i="7"/>
  <c r="D439" i="7"/>
  <c r="D435" i="7"/>
  <c r="D431" i="7"/>
  <c r="D427" i="7"/>
  <c r="D421" i="7"/>
  <c r="D415" i="7"/>
  <c r="D408" i="7"/>
  <c r="D403" i="7"/>
  <c r="D399" i="7"/>
  <c r="D393" i="7"/>
  <c r="D385" i="7"/>
  <c r="D375" i="7"/>
  <c r="D365" i="7"/>
  <c r="D351" i="7"/>
  <c r="D342" i="7"/>
  <c r="D334" i="7"/>
  <c r="D327" i="7"/>
  <c r="D316" i="7"/>
  <c r="D313" i="7"/>
  <c r="D310" i="7"/>
  <c r="D302" i="7"/>
  <c r="D300" i="7"/>
  <c r="D298" i="7"/>
  <c r="D294" i="7"/>
  <c r="D291" i="7"/>
  <c r="D285" i="7"/>
  <c r="D280" i="7"/>
  <c r="D278" i="7"/>
  <c r="D273" i="7"/>
  <c r="D267" i="7"/>
  <c r="D264" i="7"/>
  <c r="D261" i="7"/>
  <c r="D254" i="7"/>
  <c r="D253" i="7"/>
  <c r="D250" i="7"/>
  <c r="D238" i="7"/>
  <c r="D231" i="7"/>
  <c r="D216" i="7"/>
  <c r="D209" i="7"/>
  <c r="D203" i="7"/>
  <c r="D197" i="7"/>
  <c r="D189" i="7"/>
  <c r="D182" i="7"/>
  <c r="D175" i="7"/>
  <c r="D168" i="7"/>
  <c r="D161" i="7"/>
  <c r="D154" i="7"/>
  <c r="D148" i="7"/>
  <c r="D140" i="7"/>
  <c r="D6" i="7" s="1"/>
  <c r="D133" i="7"/>
  <c r="D121" i="7"/>
  <c r="D110" i="7"/>
  <c r="D101" i="7"/>
  <c r="D88" i="7"/>
  <c r="D79" i="7"/>
  <c r="D71" i="7"/>
  <c r="D60" i="7"/>
  <c r="D49" i="7"/>
  <c r="D38" i="7"/>
  <c r="D28" i="7"/>
  <c r="D19" i="7"/>
  <c r="D7" i="7"/>
  <c r="C1338" i="7"/>
  <c r="C1336" i="7"/>
  <c r="C1334" i="7"/>
  <c r="C1333" i="7"/>
  <c r="C1328" i="7"/>
  <c r="C1323" i="7"/>
  <c r="C1321" i="7"/>
  <c r="C1320" i="7"/>
  <c r="C1318" i="7"/>
  <c r="C1317" i="7"/>
  <c r="C1314" i="7"/>
  <c r="C1310" i="7"/>
  <c r="C1306" i="7"/>
  <c r="C1293" i="7"/>
  <c r="C1285" i="7"/>
  <c r="C1278" i="7"/>
  <c r="C1267" i="7"/>
  <c r="C1266" i="7" s="1"/>
  <c r="C1253" i="7"/>
  <c r="C1247" i="7"/>
  <c r="C1240" i="7"/>
  <c r="C1222" i="7"/>
  <c r="C1221" i="7"/>
  <c r="C1217" i="7"/>
  <c r="C1200" i="7" s="1"/>
  <c r="C1213" i="7"/>
  <c r="C1201" i="7"/>
  <c r="C1198" i="7"/>
  <c r="C1183" i="7"/>
  <c r="C1156" i="7"/>
  <c r="C1155" i="7"/>
  <c r="C1145" i="7"/>
  <c r="C1142" i="7"/>
  <c r="C1139" i="7"/>
  <c r="C1133" i="7"/>
  <c r="C1123" i="7"/>
  <c r="C1116" i="7"/>
  <c r="C1115" i="7"/>
  <c r="C1112" i="7"/>
  <c r="C1106" i="7"/>
  <c r="C1096" i="7"/>
  <c r="C1095" i="7" s="1"/>
  <c r="C1089" i="7"/>
  <c r="C1081" i="7"/>
  <c r="C1074" i="7"/>
  <c r="C1063" i="7"/>
  <c r="C1058" i="7"/>
  <c r="C1042" i="7"/>
  <c r="C1032" i="7"/>
  <c r="C1031" i="7" s="1"/>
  <c r="C1028" i="7"/>
  <c r="C1021" i="7"/>
  <c r="C1011" i="7"/>
  <c r="C1001" i="7"/>
  <c r="C980" i="7"/>
  <c r="C979" i="7"/>
  <c r="C976" i="7"/>
  <c r="C973" i="7"/>
  <c r="C967" i="7"/>
  <c r="C960" i="7"/>
  <c r="C949" i="7"/>
  <c r="C921" i="7"/>
  <c r="C898" i="7"/>
  <c r="C872" i="7"/>
  <c r="C871" i="7" s="1"/>
  <c r="C869" i="7"/>
  <c r="C867" i="7"/>
  <c r="C865" i="7"/>
  <c r="C862" i="7"/>
  <c r="C860" i="7"/>
  <c r="C849" i="7"/>
  <c r="C848" i="7"/>
  <c r="C846" i="7"/>
  <c r="C835" i="7"/>
  <c r="C833" i="7"/>
  <c r="C831" i="7"/>
  <c r="C825" i="7"/>
  <c r="C823" i="7"/>
  <c r="C821" i="7"/>
  <c r="C818" i="7"/>
  <c r="C777" i="7" s="1"/>
  <c r="C815" i="7"/>
  <c r="C808" i="7"/>
  <c r="C801" i="7"/>
  <c r="C792" i="7"/>
  <c r="C788" i="7"/>
  <c r="C778" i="7"/>
  <c r="C775" i="7"/>
  <c r="C770" i="7"/>
  <c r="C764" i="7"/>
  <c r="C762" i="7"/>
  <c r="C753" i="7"/>
  <c r="C750" i="7"/>
  <c r="C746" i="7"/>
  <c r="C742" i="7"/>
  <c r="C737" i="7"/>
  <c r="C696" i="7" s="1"/>
  <c r="C733" i="7"/>
  <c r="C721" i="7"/>
  <c r="C717" i="7"/>
  <c r="C702" i="7"/>
  <c r="C697" i="7"/>
  <c r="C694" i="7"/>
  <c r="C691" i="7"/>
  <c r="C682" i="7"/>
  <c r="C678" i="7"/>
  <c r="C674" i="7"/>
  <c r="C671" i="7"/>
  <c r="C668" i="7"/>
  <c r="C665" i="7"/>
  <c r="C662" i="7"/>
  <c r="C659" i="7"/>
  <c r="C653" i="7"/>
  <c r="C644" i="7"/>
  <c r="C636" i="7"/>
  <c r="C629" i="7"/>
  <c r="C620" i="7"/>
  <c r="C610" i="7"/>
  <c r="C606" i="7"/>
  <c r="C597" i="7"/>
  <c r="C567" i="7" s="1"/>
  <c r="C595" i="7"/>
  <c r="C587" i="7"/>
  <c r="C568" i="7"/>
  <c r="C563" i="7"/>
  <c r="C555" i="7"/>
  <c r="C546" i="7"/>
  <c r="C535" i="7"/>
  <c r="C510" i="7" s="1"/>
  <c r="C527" i="7"/>
  <c r="C511" i="7"/>
  <c r="C505" i="7"/>
  <c r="C501" i="7"/>
  <c r="C497" i="7"/>
  <c r="C490" i="7"/>
  <c r="C485" i="7"/>
  <c r="C454" i="7" s="1"/>
  <c r="C480" i="7"/>
  <c r="C475" i="7"/>
  <c r="C469" i="7"/>
  <c r="C460" i="7"/>
  <c r="C455" i="7"/>
  <c r="C452" i="7"/>
  <c r="C445" i="7"/>
  <c r="C439" i="7"/>
  <c r="C435" i="7"/>
  <c r="C431" i="7"/>
  <c r="C427" i="7"/>
  <c r="C421" i="7"/>
  <c r="C415" i="7"/>
  <c r="C408" i="7"/>
  <c r="C403" i="7"/>
  <c r="C402" i="7" s="1"/>
  <c r="C399" i="7"/>
  <c r="C393" i="7"/>
  <c r="C385" i="7"/>
  <c r="C375" i="7"/>
  <c r="C365" i="7"/>
  <c r="C351" i="7"/>
  <c r="C342" i="7"/>
  <c r="C312" i="7" s="1"/>
  <c r="C334" i="7"/>
  <c r="C327" i="7"/>
  <c r="C316" i="7"/>
  <c r="C313" i="7"/>
  <c r="C310" i="7"/>
  <c r="C302" i="7"/>
  <c r="C300" i="7"/>
  <c r="C293" i="7" s="1"/>
  <c r="C298" i="7"/>
  <c r="C294" i="7"/>
  <c r="C291" i="7"/>
  <c r="C285" i="7"/>
  <c r="C280" i="7"/>
  <c r="C278" i="7"/>
  <c r="C273" i="7"/>
  <c r="C253" i="7" s="1"/>
  <c r="C267" i="7"/>
  <c r="C264" i="7"/>
  <c r="C261" i="7"/>
  <c r="C254" i="7"/>
  <c r="C250" i="7"/>
  <c r="C238" i="7"/>
  <c r="C231" i="7"/>
  <c r="C216" i="7"/>
  <c r="C209" i="7"/>
  <c r="C203" i="7"/>
  <c r="C197" i="7"/>
  <c r="C189" i="7"/>
  <c r="C182" i="7"/>
  <c r="C175" i="7"/>
  <c r="C168" i="7"/>
  <c r="C161" i="7"/>
  <c r="C154" i="7"/>
  <c r="C148" i="7"/>
  <c r="C140" i="7"/>
  <c r="C133" i="7"/>
  <c r="C121" i="7"/>
  <c r="C110" i="7"/>
  <c r="C101" i="7"/>
  <c r="C88" i="7"/>
  <c r="C79" i="7"/>
  <c r="C71" i="7"/>
  <c r="C60" i="7"/>
  <c r="C49" i="7"/>
  <c r="C38" i="7"/>
  <c r="C28" i="7"/>
  <c r="C19" i="7"/>
  <c r="C7" i="7"/>
  <c r="C6" i="7" s="1"/>
  <c r="D5" i="8"/>
  <c r="C29" i="8"/>
  <c r="C70" i="8"/>
  <c r="C67" i="8"/>
  <c r="C62" i="8"/>
  <c r="C58" i="8"/>
  <c r="C52" i="8"/>
  <c r="C47" i="8"/>
  <c r="C43" i="8"/>
  <c r="C40" i="8"/>
  <c r="C36" i="8"/>
  <c r="C21" i="8"/>
  <c r="C10" i="8"/>
  <c r="C5" i="8"/>
  <c r="G14" i="12"/>
  <c r="B14" i="12"/>
  <c r="D8" i="12"/>
  <c r="D14" i="12" s="1"/>
  <c r="C8" i="12"/>
  <c r="C14" i="12" s="1"/>
  <c r="E7" i="12"/>
  <c r="D6" i="12"/>
  <c r="E6" i="12" s="1"/>
  <c r="C6" i="12"/>
  <c r="D5" i="12"/>
  <c r="E5" i="12" s="1"/>
  <c r="C5" i="12"/>
  <c r="E6" i="14"/>
  <c r="E7" i="14"/>
  <c r="E8" i="14"/>
  <c r="E5" i="14"/>
  <c r="D6" i="14"/>
  <c r="D5" i="14" s="1"/>
  <c r="D8" i="14" s="1"/>
  <c r="C6" i="14"/>
  <c r="C5" i="14" s="1"/>
  <c r="C8" i="14" s="1"/>
  <c r="B14" i="14"/>
  <c r="C19" i="13"/>
  <c r="B19" i="13"/>
  <c r="H13" i="13"/>
  <c r="G13" i="13"/>
  <c r="G19" i="13" s="1"/>
  <c r="D13" i="13"/>
  <c r="D19" i="13" s="1"/>
  <c r="C13" i="13"/>
  <c r="B13" i="13"/>
  <c r="H11" i="13"/>
  <c r="E11" i="13"/>
  <c r="H10" i="13"/>
  <c r="E10" i="13"/>
  <c r="H8" i="13"/>
  <c r="E8" i="13"/>
  <c r="G5" i="13"/>
  <c r="H5" i="13" s="1"/>
  <c r="D5" i="13"/>
  <c r="E5" i="13" s="1"/>
  <c r="C5" i="13"/>
  <c r="B5" i="13"/>
  <c r="E11" i="15"/>
  <c r="E10" i="15"/>
  <c r="C13" i="15"/>
  <c r="D13" i="15"/>
  <c r="B13" i="15"/>
  <c r="B19" i="15" s="1"/>
  <c r="B5" i="15"/>
  <c r="C9" i="16"/>
  <c r="C8" i="16" s="1"/>
  <c r="B26" i="16"/>
  <c r="D1221" i="7" l="1"/>
  <c r="D1200" i="7"/>
  <c r="D1115" i="7"/>
  <c r="D871" i="7"/>
  <c r="D848" i="7"/>
  <c r="D777" i="7"/>
  <c r="D696" i="7"/>
  <c r="D567" i="7"/>
  <c r="D510" i="7"/>
  <c r="D402" i="7"/>
  <c r="D312" i="7"/>
  <c r="D293" i="7"/>
  <c r="C5" i="7"/>
  <c r="C4" i="8"/>
  <c r="E8" i="12"/>
  <c r="E13" i="13"/>
  <c r="B15" i="16"/>
  <c r="G14" i="23"/>
  <c r="D14" i="23"/>
  <c r="C14" i="23"/>
  <c r="B14" i="23"/>
  <c r="G16" i="24"/>
  <c r="D16" i="24"/>
  <c r="C16" i="24"/>
  <c r="B16" i="24"/>
  <c r="H7" i="24"/>
  <c r="E7" i="24"/>
  <c r="H6" i="24"/>
  <c r="E6" i="24"/>
  <c r="H5" i="24"/>
  <c r="E5" i="24"/>
  <c r="B14" i="25"/>
  <c r="G16" i="26"/>
  <c r="B16" i="26"/>
  <c r="D16" i="26" l="1"/>
  <c r="C16" i="26"/>
  <c r="H7" i="26"/>
  <c r="E7" i="26"/>
  <c r="H6" i="26"/>
  <c r="E6" i="26"/>
  <c r="H5" i="26"/>
  <c r="E5" i="26"/>
  <c r="G14" i="25"/>
  <c r="D14" i="25"/>
  <c r="C14" i="25"/>
  <c r="B25" i="16"/>
  <c r="C21" i="16"/>
  <c r="C20" i="16" s="1"/>
  <c r="B21" i="16"/>
  <c r="B20" i="16"/>
  <c r="C15" i="16"/>
  <c r="C12" i="16"/>
  <c r="B12" i="16"/>
  <c r="B11" i="16" s="1"/>
  <c r="C6" i="16"/>
  <c r="C5" i="16" s="1"/>
  <c r="B6" i="16"/>
  <c r="B5" i="16" s="1"/>
  <c r="G13" i="15"/>
  <c r="G19" i="15" s="1"/>
  <c r="D19" i="15"/>
  <c r="C19" i="15"/>
  <c r="H11" i="15"/>
  <c r="H10" i="15"/>
  <c r="H8" i="15"/>
  <c r="E8" i="15"/>
  <c r="G5" i="15"/>
  <c r="D5" i="15"/>
  <c r="C5" i="15"/>
  <c r="G14" i="14"/>
  <c r="D14" i="14"/>
  <c r="C14" i="14"/>
  <c r="D70" i="8"/>
  <c r="D67" i="8"/>
  <c r="D62" i="8"/>
  <c r="D58" i="8"/>
  <c r="D52" i="8"/>
  <c r="D47" i="8"/>
  <c r="D43" i="8"/>
  <c r="D40" i="8"/>
  <c r="D36" i="8"/>
  <c r="D29" i="8"/>
  <c r="D21" i="8"/>
  <c r="D10" i="8"/>
  <c r="G28" i="6"/>
  <c r="G36" i="6" s="1"/>
  <c r="H26" i="6"/>
  <c r="H25" i="6"/>
  <c r="E25" i="6"/>
  <c r="H24" i="6"/>
  <c r="E24" i="6"/>
  <c r="H23" i="6"/>
  <c r="E23" i="6"/>
  <c r="H22" i="6"/>
  <c r="E22" i="6"/>
  <c r="H21" i="6"/>
  <c r="E21" i="6"/>
  <c r="H18" i="6"/>
  <c r="E18" i="6"/>
  <c r="H17" i="6"/>
  <c r="E17" i="6"/>
  <c r="H16" i="6"/>
  <c r="H15" i="6"/>
  <c r="E15" i="6"/>
  <c r="H14" i="6"/>
  <c r="E14" i="6"/>
  <c r="H13" i="6"/>
  <c r="E13" i="6"/>
  <c r="H12" i="6"/>
  <c r="E12" i="6"/>
  <c r="H11" i="6"/>
  <c r="E11" i="6"/>
  <c r="H10" i="6"/>
  <c r="E10" i="6"/>
  <c r="H9" i="6"/>
  <c r="E9" i="6"/>
  <c r="H8" i="6"/>
  <c r="E8" i="6"/>
  <c r="H7" i="6"/>
  <c r="E7" i="6"/>
  <c r="H6" i="6"/>
  <c r="E6" i="6"/>
  <c r="I5" i="6"/>
  <c r="G5" i="6"/>
  <c r="D5" i="6"/>
  <c r="C5" i="6"/>
  <c r="C28" i="6" s="1"/>
  <c r="C36" i="6" s="1"/>
  <c r="E26" i="5"/>
  <c r="H25" i="5"/>
  <c r="E25" i="5"/>
  <c r="H23" i="5"/>
  <c r="E23" i="5"/>
  <c r="H22" i="5"/>
  <c r="E22" i="5"/>
  <c r="H21" i="5"/>
  <c r="E21" i="5"/>
  <c r="G20" i="5"/>
  <c r="D20" i="5"/>
  <c r="E20" i="5" s="1"/>
  <c r="C20" i="5"/>
  <c r="E19" i="5"/>
  <c r="H18" i="5"/>
  <c r="E18" i="5"/>
  <c r="H17" i="5"/>
  <c r="E17" i="5"/>
  <c r="H16" i="5"/>
  <c r="E16" i="5"/>
  <c r="H15" i="5"/>
  <c r="E15" i="5"/>
  <c r="H14" i="5"/>
  <c r="E14" i="5"/>
  <c r="H13" i="5"/>
  <c r="E13" i="5"/>
  <c r="H12" i="5"/>
  <c r="E12" i="5"/>
  <c r="H11" i="5"/>
  <c r="E11" i="5"/>
  <c r="H10" i="5"/>
  <c r="E10" i="5"/>
  <c r="H9" i="5"/>
  <c r="E9" i="5"/>
  <c r="H8" i="5"/>
  <c r="E8" i="5"/>
  <c r="H7" i="5"/>
  <c r="E7" i="5"/>
  <c r="G6" i="5"/>
  <c r="D6" i="5"/>
  <c r="D5" i="5" s="1"/>
  <c r="C6" i="5"/>
  <c r="C5" i="5" s="1"/>
  <c r="G27" i="5" l="1"/>
  <c r="G35" i="5" s="1"/>
  <c r="G5" i="5"/>
  <c r="H5" i="5" s="1"/>
  <c r="H20" i="5"/>
  <c r="C27" i="5"/>
  <c r="C35" i="5" s="1"/>
  <c r="E5" i="5"/>
  <c r="E5" i="6"/>
  <c r="D4" i="8"/>
  <c r="H5" i="15"/>
  <c r="E5" i="15"/>
  <c r="C11" i="16"/>
  <c r="C4" i="16" s="1"/>
  <c r="B4" i="16"/>
  <c r="H5" i="6"/>
  <c r="D28" i="6"/>
  <c r="D36" i="6" s="1"/>
  <c r="E13" i="15"/>
  <c r="H6" i="5"/>
  <c r="D27" i="5"/>
  <c r="D35" i="5" s="1"/>
  <c r="H13" i="15"/>
  <c r="E6" i="5"/>
</calcChain>
</file>

<file path=xl/sharedStrings.xml><?xml version="1.0" encoding="utf-8"?>
<sst xmlns="http://schemas.openxmlformats.org/spreadsheetml/2006/main" count="2077" uniqueCount="1386">
  <si>
    <t>一般公共预算</t>
  </si>
  <si>
    <t>单位：万元</t>
  </si>
  <si>
    <t>项           目</t>
  </si>
  <si>
    <t>预   算</t>
  </si>
  <si>
    <t>调整预算</t>
  </si>
  <si>
    <t>预算执行</t>
  </si>
  <si>
    <t>执行为调
整预算％</t>
  </si>
  <si>
    <t>一 般 公 共 收 入 合 计</t>
  </si>
  <si>
    <t>一、税收收入</t>
  </si>
  <si>
    <t>增值税</t>
  </si>
  <si>
    <t>企业所得税</t>
  </si>
  <si>
    <t>个人所得税</t>
  </si>
  <si>
    <t>资源税</t>
  </si>
  <si>
    <t>城市维护建设税</t>
  </si>
  <si>
    <t>房产税</t>
  </si>
  <si>
    <t>印花税</t>
  </si>
  <si>
    <t>城镇土地使用税</t>
  </si>
  <si>
    <t>土地增值税</t>
  </si>
  <si>
    <t>车船税</t>
  </si>
  <si>
    <t>契税</t>
  </si>
  <si>
    <t>环境保护税</t>
  </si>
  <si>
    <t>其他税收收入</t>
  </si>
  <si>
    <t>二、非税收入</t>
  </si>
  <si>
    <t>专项收入</t>
  </si>
  <si>
    <t>行政事业性收费收入</t>
  </si>
  <si>
    <t>罚没收入</t>
  </si>
  <si>
    <t>国有资本经营收入</t>
  </si>
  <si>
    <t>国有资源(资产)有偿使用收入</t>
  </si>
  <si>
    <t>其他收入</t>
  </si>
  <si>
    <t>加：市级税收返还收入</t>
  </si>
  <si>
    <t xml:space="preserve">  市级转移支付收入</t>
  </si>
  <si>
    <t xml:space="preserve">  上年结转收入</t>
  </si>
  <si>
    <t xml:space="preserve">  调入资金</t>
  </si>
  <si>
    <t xml:space="preserve">  新增一般债券收入</t>
  </si>
  <si>
    <t xml:space="preserve">  一般债券转贷收入</t>
  </si>
  <si>
    <t xml:space="preserve">  动用预算稳定调节基金</t>
  </si>
  <si>
    <t>一 般 公 共 收 入 总 计</t>
  </si>
  <si>
    <t>执行为调整预算％</t>
  </si>
  <si>
    <t>一 般 公 共 支 出 合 计</t>
  </si>
  <si>
    <t xml:space="preserve">  一般公共服务支出</t>
  </si>
  <si>
    <t>国防支出</t>
  </si>
  <si>
    <t>公共安全支出</t>
  </si>
  <si>
    <t>教育支出</t>
  </si>
  <si>
    <t>科学技术支出</t>
  </si>
  <si>
    <t>文化旅游体育与传媒支出</t>
  </si>
  <si>
    <t>社会保障和就业支出</t>
  </si>
  <si>
    <t>卫生健康支出</t>
  </si>
  <si>
    <t>节能环保支出</t>
  </si>
  <si>
    <t>城乡社区支出</t>
  </si>
  <si>
    <t>农林水支出</t>
  </si>
  <si>
    <t>资源勘探工业信息等支出</t>
  </si>
  <si>
    <t xml:space="preserve">   商业服务业等支出</t>
  </si>
  <si>
    <t xml:space="preserve">   自然资源海洋气象等支出</t>
  </si>
  <si>
    <t xml:space="preserve">   住房保障支出</t>
  </si>
  <si>
    <t xml:space="preserve">   粮油物资储备支出</t>
  </si>
  <si>
    <t xml:space="preserve">   灾害防治及应急管理支出</t>
  </si>
  <si>
    <t xml:space="preserve">   其他支出</t>
  </si>
  <si>
    <t xml:space="preserve">   债务付息支出</t>
  </si>
  <si>
    <t xml:space="preserve">   债务发行费用支出</t>
  </si>
  <si>
    <t xml:space="preserve">   预备费</t>
  </si>
  <si>
    <t>加：地方政府一般债务还本支出</t>
  </si>
  <si>
    <t xml:space="preserve">    上解市级支出</t>
  </si>
  <si>
    <t xml:space="preserve">    调出资金</t>
  </si>
  <si>
    <t xml:space="preserve">    安排预算稳定调节基金</t>
  </si>
  <si>
    <t xml:space="preserve">    补充预算周转金</t>
  </si>
  <si>
    <t xml:space="preserve">    年终结转</t>
  </si>
  <si>
    <t xml:space="preserve">    年终结余</t>
  </si>
  <si>
    <t>一 般 公 共 支 出 总 计</t>
  </si>
  <si>
    <t>项        目</t>
  </si>
  <si>
    <t xml:space="preserve">    信访事务</t>
  </si>
  <si>
    <t xml:space="preserve">    对外援助</t>
  </si>
  <si>
    <t xml:space="preserve">    其他支出</t>
  </si>
  <si>
    <t xml:space="preserve">    对外合作与交流</t>
  </si>
  <si>
    <t xml:space="preserve">  其他支出</t>
  </si>
  <si>
    <t>债务付息支出</t>
  </si>
  <si>
    <t>债务发行费用支出</t>
  </si>
  <si>
    <t>科目编码</t>
  </si>
  <si>
    <t>科目名称</t>
  </si>
  <si>
    <t>基本支出合计</t>
  </si>
  <si>
    <t>机关工资福利支出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</si>
  <si>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工资奖金津补贴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</si>
  <si>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社会保障缴费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</si>
  <si>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住房公积金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</si>
  <si>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其他工资福利支出</t>
    </r>
  </si>
  <si>
    <t>机关商品和服务支出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</si>
  <si>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办公经费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</si>
  <si>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会议费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</si>
  <si>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培训费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</si>
  <si>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专用材料购置费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</si>
  <si>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委托业务费</t>
    </r>
  </si>
  <si>
    <t xml:space="preserve">  公务接待费</t>
  </si>
  <si>
    <t xml:space="preserve">  因公出国(境)费用</t>
  </si>
  <si>
    <t xml:space="preserve">  公务用车运行维护费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</si>
  <si>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维修(护)费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</si>
  <si>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其他商品和服务支出</t>
    </r>
  </si>
  <si>
    <t>机关资本性支出(一)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</si>
  <si>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房屋建筑物购建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</si>
  <si>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基础设施建设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</si>
  <si>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公务用车购置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</si>
  <si>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土地征迁补偿和安置支出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</si>
  <si>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设备购置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</si>
  <si>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大型修缮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</si>
  <si>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其他资本性支出</t>
    </r>
  </si>
  <si>
    <t>机关资本性支出(二)</t>
  </si>
  <si>
    <t>对事业单位经常性补助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</si>
  <si>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工资福利支出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</si>
  <si>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商品和服务支出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</si>
  <si>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其他对事业单位补助</t>
    </r>
  </si>
  <si>
    <t>对事业单位资本性补助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</si>
  <si>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资本性支出(一)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</si>
  <si>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资本性支出(二)</t>
    </r>
  </si>
  <si>
    <t>对企业补助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</si>
  <si>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费用补贴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</si>
  <si>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利息补贴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</si>
  <si>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其他对企业补助</t>
    </r>
  </si>
  <si>
    <t>对企业资本性支出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</si>
  <si>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资本金注入(一)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</si>
  <si>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资本金注入(二)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</si>
  <si>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政府投资基金股权投资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</si>
  <si>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其他对企业资本性支出</t>
    </r>
  </si>
  <si>
    <t>对个人和家庭的补助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</si>
  <si>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社会福利和救助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</si>
  <si>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助学金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</si>
  <si>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个人农业生产补贴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</si>
  <si>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离退休费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</si>
  <si>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其他对个人和家庭补助</t>
    </r>
  </si>
  <si>
    <t>对社会保障基金补助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</si>
  <si>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对社会保险基金补助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</si>
  <si>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补充全国社会保障基金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</si>
  <si>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对机关事业单位职业年金的补助</t>
    </r>
  </si>
  <si>
    <t>债务利息及费用支出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</si>
  <si>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国内债务付息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</si>
  <si>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国外债务付息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</si>
  <si>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国内债务发行费用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</si>
  <si>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国外债务发行费用</t>
    </r>
  </si>
  <si>
    <t>预备费及预留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</si>
  <si>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预备费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</si>
  <si>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预留</t>
    </r>
  </si>
  <si>
    <t>其他支出</t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</si>
  <si>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国家赔偿费用支出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</si>
  <si>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对民间非营利组织和群众性自治组织补贴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</si>
  <si>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经常性赠与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</si>
  <si>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资本性赠与</t>
    </r>
  </si>
  <si>
    <r>
      <rPr>
        <sz val="10"/>
        <rFont val="宋体"/>
        <family val="3"/>
        <charset val="134"/>
      </rPr>
      <t xml:space="preserve">  </t>
    </r>
    <r>
      <rPr>
        <sz val="10"/>
        <rFont val="宋体"/>
        <family val="3"/>
        <charset val="134"/>
      </rPr>
      <t>其他支出</t>
    </r>
  </si>
  <si>
    <t>区对街/乡/镇税收返还和转移支付合计</t>
  </si>
  <si>
    <t>一、区对街/乡/镇转移支付</t>
  </si>
  <si>
    <t>（一）一般性转移支付</t>
  </si>
  <si>
    <t>（二）专项转移支付</t>
  </si>
  <si>
    <t>二、区对街/乡/镇税收返还</t>
  </si>
  <si>
    <t>项目名称</t>
  </si>
  <si>
    <t>地区</t>
  </si>
  <si>
    <t>科目代码</t>
  </si>
  <si>
    <t>金额</t>
  </si>
  <si>
    <t>合计</t>
  </si>
  <si>
    <t>政府性基金预算</t>
  </si>
  <si>
    <t>政 府 性 基 金 收 入 合 计</t>
  </si>
  <si>
    <t xml:space="preserve"> 加： 市级转移支付收入</t>
  </si>
  <si>
    <t xml:space="preserve">      上年结转收入</t>
  </si>
  <si>
    <t xml:space="preserve">      调入资金</t>
  </si>
  <si>
    <t xml:space="preserve">      新增专项债券收入</t>
  </si>
  <si>
    <t xml:space="preserve">      专项债务转贷收入</t>
  </si>
  <si>
    <t>政 府 性 基 金 收 入 总 计</t>
  </si>
  <si>
    <t>政 府 性 基 金 支 出 合 计</t>
  </si>
  <si>
    <t>加：地方政府专项债务还本支出</t>
  </si>
  <si>
    <t xml:space="preserve">    政府性基金上解支出</t>
  </si>
  <si>
    <t>政 府 性 基 金 支 出 总 计</t>
  </si>
  <si>
    <t xml:space="preserve"> 政 府 性 基 金 支 出 合 计</t>
  </si>
  <si>
    <t xml:space="preserve">   国有土地使用权出让收入安排的支出</t>
  </si>
  <si>
    <t xml:space="preserve">      其他国有土地使用权出让收入安排的支出</t>
  </si>
  <si>
    <r>
      <rPr>
        <sz val="12"/>
        <rFont val="宋体"/>
        <family val="3"/>
        <charset val="134"/>
      </rPr>
      <t xml:space="preserve">   </t>
    </r>
    <r>
      <rPr>
        <sz val="12"/>
        <rFont val="宋体"/>
        <family val="3"/>
        <charset val="134"/>
      </rPr>
      <t xml:space="preserve">  </t>
    </r>
    <r>
      <rPr>
        <sz val="12"/>
        <rFont val="宋体"/>
        <family val="3"/>
        <charset val="134"/>
      </rPr>
      <t xml:space="preserve"> 其他政府性基金安排的支出 </t>
    </r>
  </si>
  <si>
    <t xml:space="preserve">      其他地方自行试点项目收益专项债券收入安排的支出</t>
  </si>
  <si>
    <t xml:space="preserve">      用于社会福利的彩票公益金支出</t>
  </si>
  <si>
    <t xml:space="preserve">      用于体育事业的彩票公益金支出</t>
  </si>
  <si>
    <t xml:space="preserve">      用于残疾人事业的彩票公益金支出</t>
  </si>
  <si>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    </t>
    </r>
    <r>
      <rPr>
        <sz val="12"/>
        <rFont val="宋体"/>
        <family val="3"/>
        <charset val="134"/>
      </rPr>
      <t>用于其他社会公益事业的彩票公益金支出</t>
    </r>
  </si>
  <si>
    <t>地方政府专项债务付息支出</t>
  </si>
  <si>
    <t xml:space="preserve">      国有土地使用权出让金债务付息支出</t>
  </si>
  <si>
    <t xml:space="preserve">      棚户区改造专项债券付息支出</t>
  </si>
  <si>
    <t xml:space="preserve">      其他地方自行试点项目收益专项债券付息支出</t>
  </si>
  <si>
    <t>地方政府专项债务发行费用支出</t>
  </si>
  <si>
    <t xml:space="preserve">   其他地方自行试点项目收益专项债券发行费用支出</t>
  </si>
  <si>
    <t>区对街/乡/镇转移支付合计</t>
  </si>
  <si>
    <t>一、一般性转移支付</t>
  </si>
  <si>
    <t>二、专项转移支付</t>
  </si>
  <si>
    <t>社会保险基金预算</t>
  </si>
  <si>
    <t>执行为      预算％</t>
  </si>
  <si>
    <t>社 会 保 险 基 金 收 入 合 计</t>
  </si>
  <si>
    <t xml:space="preserve">    其中：保险费收入</t>
  </si>
  <si>
    <t xml:space="preserve">          财政补贴收入</t>
  </si>
  <si>
    <t xml:space="preserve">          利息收入</t>
  </si>
  <si>
    <t>一、城镇企业职工基本养老保险基金收入</t>
  </si>
  <si>
    <t>二、失业保险基金收入</t>
  </si>
  <si>
    <t>三、城镇职工基本医疗保险基金收入</t>
  </si>
  <si>
    <t>四、工伤保险基金收入</t>
  </si>
  <si>
    <r>
      <rPr>
        <sz val="12"/>
        <rFont val="宋体"/>
        <family val="3"/>
        <charset val="134"/>
      </rPr>
      <t>五、城镇职工生育保险基金</t>
    </r>
    <r>
      <rPr>
        <sz val="12"/>
        <color indexed="8"/>
        <rFont val="宋体"/>
        <family val="3"/>
        <charset val="134"/>
      </rPr>
      <t>收入</t>
    </r>
  </si>
  <si>
    <r>
      <rPr>
        <sz val="12"/>
        <rFont val="宋体"/>
        <family val="3"/>
        <charset val="134"/>
      </rPr>
      <t>六、城乡居民基本养老保险基金</t>
    </r>
    <r>
      <rPr>
        <sz val="12"/>
        <color indexed="8"/>
        <rFont val="宋体"/>
        <family val="3"/>
        <charset val="134"/>
      </rPr>
      <t>收入</t>
    </r>
  </si>
  <si>
    <r>
      <rPr>
        <sz val="12"/>
        <rFont val="宋体"/>
        <family val="3"/>
        <charset val="134"/>
      </rPr>
      <t>七、城乡居民基本医疗保险基金</t>
    </r>
    <r>
      <rPr>
        <sz val="12"/>
        <color indexed="8"/>
        <rFont val="宋体"/>
        <family val="3"/>
        <charset val="134"/>
      </rPr>
      <t>收入</t>
    </r>
  </si>
  <si>
    <t>八、机关事业单位基本养老保险基金收入</t>
  </si>
  <si>
    <t>社 会 保 险 基 金 支 出 合 计</t>
  </si>
  <si>
    <t>一、城镇企业职工基本养老保险基金支出</t>
  </si>
  <si>
    <t>　　其中：基本养老金</t>
  </si>
  <si>
    <t xml:space="preserve">          丧葬抚恤补助</t>
  </si>
  <si>
    <t>二、失业保险基金支出</t>
  </si>
  <si>
    <t>　　其中：失业保险金</t>
  </si>
  <si>
    <t xml:space="preserve">          医疗补助金</t>
  </si>
  <si>
    <t xml:space="preserve">          职业培训和职业介绍补贴</t>
  </si>
  <si>
    <t xml:space="preserve">          促进就业补助</t>
  </si>
  <si>
    <t>三、城镇职工基本医疗保险基金支出</t>
  </si>
  <si>
    <t>　　其中：基本医疗保险统筹基金</t>
  </si>
  <si>
    <t xml:space="preserve">          医疗保险个人账户基金</t>
  </si>
  <si>
    <t>四、工伤保险基金支出</t>
  </si>
  <si>
    <t>　　其中：工伤保险待遇</t>
  </si>
  <si>
    <r>
      <rPr>
        <sz val="12"/>
        <rFont val="宋体"/>
        <family val="3"/>
        <charset val="134"/>
      </rPr>
      <t>五、城镇职工生育保险基金</t>
    </r>
    <r>
      <rPr>
        <sz val="12"/>
        <color indexed="8"/>
        <rFont val="宋体"/>
        <family val="3"/>
        <charset val="134"/>
      </rPr>
      <t>支出</t>
    </r>
  </si>
  <si>
    <t>　　其中：生育保险金</t>
  </si>
  <si>
    <r>
      <rPr>
        <sz val="12"/>
        <rFont val="宋体"/>
        <family val="3"/>
        <charset val="134"/>
      </rPr>
      <t>六、城乡居民基本养老保险基金</t>
    </r>
    <r>
      <rPr>
        <sz val="12"/>
        <color indexed="8"/>
        <rFont val="宋体"/>
        <family val="3"/>
        <charset val="134"/>
      </rPr>
      <t>支出</t>
    </r>
  </si>
  <si>
    <r>
      <rPr>
        <sz val="12"/>
        <rFont val="宋体"/>
        <family val="3"/>
        <charset val="134"/>
      </rPr>
      <t>七、城乡居民基本医疗保险基金</t>
    </r>
    <r>
      <rPr>
        <sz val="12"/>
        <color indexed="8"/>
        <rFont val="宋体"/>
        <family val="3"/>
        <charset val="134"/>
      </rPr>
      <t>支出</t>
    </r>
  </si>
  <si>
    <t>八、机关事业单位基本养老保险基金支出</t>
  </si>
  <si>
    <t>国有资本经营预算</t>
  </si>
  <si>
    <t>国有资本经营收入合计</t>
  </si>
  <si>
    <t>一、利润收入</t>
  </si>
  <si>
    <t>二、股利、股息收入</t>
  </si>
  <si>
    <t>三、产权转让收入</t>
  </si>
  <si>
    <t>四、清算收入</t>
  </si>
  <si>
    <t>五、其他国有资本经营预算收入</t>
  </si>
  <si>
    <t>加：市级转移支付收入</t>
  </si>
  <si>
    <t xml:space="preserve">    上年结转</t>
  </si>
  <si>
    <t>国有资本经营收入总计</t>
  </si>
  <si>
    <t>国有资本经营支出</t>
  </si>
  <si>
    <t xml:space="preserve">  解决历史遗留问题及改革成本支出</t>
  </si>
  <si>
    <t xml:space="preserve">    国有企业退休人员社会化管理补助支出</t>
  </si>
  <si>
    <t xml:space="preserve">  国有企业改革成本支出</t>
  </si>
  <si>
    <t xml:space="preserve">  其他解决历史遗留问题及改革成本支出</t>
  </si>
  <si>
    <t xml:space="preserve">  国有企业资本金注入</t>
  </si>
  <si>
    <t xml:space="preserve">  国有企业政策性补贴</t>
  </si>
  <si>
    <t xml:space="preserve">  其他国有资本经营预算支出</t>
  </si>
  <si>
    <t>国有资本经营支出合计</t>
  </si>
  <si>
    <t>加：国有资本经营预算调出资金</t>
  </si>
  <si>
    <t>国有资本经营支出总计</t>
  </si>
  <si>
    <t>政府债务情况</t>
  </si>
  <si>
    <t>金         额</t>
  </si>
  <si>
    <t>政府债券</t>
  </si>
  <si>
    <t>国有企事业单位债务等</t>
  </si>
  <si>
    <t>项    目   名   称</t>
  </si>
  <si>
    <t>发      行     金      额</t>
  </si>
  <si>
    <t>合      计</t>
  </si>
  <si>
    <t>项目</t>
  </si>
  <si>
    <t>本地区</t>
  </si>
  <si>
    <t>本级</t>
  </si>
  <si>
    <t xml:space="preserve">  其中：一般债务</t>
  </si>
  <si>
    <t xml:space="preserve">        专项债务</t>
  </si>
  <si>
    <t xml:space="preserve">     新增一般债券发行额</t>
  </si>
  <si>
    <t xml:space="preserve">     再融资一般债券发行额</t>
  </si>
  <si>
    <t xml:space="preserve">     新增专项债券发行额</t>
  </si>
  <si>
    <t xml:space="preserve">     再融资专项债券发行额</t>
  </si>
  <si>
    <t xml:space="preserve">       一般债务</t>
  </si>
  <si>
    <t xml:space="preserve">       专项债务</t>
  </si>
  <si>
    <t>3年期</t>
  </si>
  <si>
    <t>5年期</t>
  </si>
  <si>
    <t>7年期</t>
  </si>
  <si>
    <t>15年期</t>
  </si>
  <si>
    <t>30年期</t>
  </si>
  <si>
    <t>一般债务</t>
  </si>
  <si>
    <t>专项债务</t>
  </si>
  <si>
    <t>和平区2024年地方政府债务发行及还本付息情况表</t>
    <phoneticPr fontId="61" type="noConversion"/>
  </si>
  <si>
    <t>一、2023年末地方政府债务余额</t>
    <phoneticPr fontId="61" type="noConversion"/>
  </si>
  <si>
    <t>二、2023年地方政府债务限额</t>
    <phoneticPr fontId="61" type="noConversion"/>
  </si>
  <si>
    <t>三、2024年地方政府债务发行决算数</t>
    <phoneticPr fontId="61" type="noConversion"/>
  </si>
  <si>
    <t>四、2024年地方政府债务还本决算数</t>
    <phoneticPr fontId="61" type="noConversion"/>
  </si>
  <si>
    <t>五、2024年地方政府债务付息决算数</t>
    <phoneticPr fontId="61" type="noConversion"/>
  </si>
  <si>
    <t>六、2024年末地方政府债务余额决算数</t>
    <phoneticPr fontId="61" type="noConversion"/>
  </si>
  <si>
    <t>七、2024年地方政府债务限额</t>
    <phoneticPr fontId="61" type="noConversion"/>
  </si>
  <si>
    <t>和平区2024年区级新增政府债务项目安排情况表</t>
    <phoneticPr fontId="61" type="noConversion"/>
  </si>
  <si>
    <t>和平区2024年政府专项债务限额和余额情况表</t>
    <phoneticPr fontId="61" type="noConversion"/>
  </si>
  <si>
    <r>
      <t>一、202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年末政府专项债务余额</t>
    </r>
    <phoneticPr fontId="61" type="noConversion"/>
  </si>
  <si>
    <r>
      <t>二、202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年末政府专项债务限额</t>
    </r>
    <phoneticPr fontId="61" type="noConversion"/>
  </si>
  <si>
    <r>
      <t>三、202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年政府专项债务举借额</t>
    </r>
    <phoneticPr fontId="61" type="noConversion"/>
  </si>
  <si>
    <r>
      <t>四、202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年政府专项债务还本额</t>
    </r>
    <phoneticPr fontId="61" type="noConversion"/>
  </si>
  <si>
    <r>
      <t>五、202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年末政府专项债务余额</t>
    </r>
    <phoneticPr fontId="61" type="noConversion"/>
  </si>
  <si>
    <t>和平区2024年政府一般债务限额和余额情况表</t>
    <phoneticPr fontId="61" type="noConversion"/>
  </si>
  <si>
    <r>
      <t>一、202</t>
    </r>
    <r>
      <rPr>
        <sz val="12"/>
        <rFont val="宋体"/>
        <family val="3"/>
        <charset val="134"/>
      </rPr>
      <t>3</t>
    </r>
    <r>
      <rPr>
        <sz val="12"/>
        <rFont val="宋体"/>
        <family val="3"/>
        <charset val="134"/>
      </rPr>
      <t>年末政府一般债务余额</t>
    </r>
    <phoneticPr fontId="61" type="noConversion"/>
  </si>
  <si>
    <r>
      <t>二、202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年末政府一般债务限额</t>
    </r>
    <phoneticPr fontId="61" type="noConversion"/>
  </si>
  <si>
    <r>
      <t>三、202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年政府一般债务举借额</t>
    </r>
    <phoneticPr fontId="61" type="noConversion"/>
  </si>
  <si>
    <r>
      <t>四、202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年政府一般债务还本额</t>
    </r>
    <phoneticPr fontId="61" type="noConversion"/>
  </si>
  <si>
    <r>
      <t>五、202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年末政府一般债务余额</t>
    </r>
    <phoneticPr fontId="61" type="noConversion"/>
  </si>
  <si>
    <t xml:space="preserve"> 街/乡/镇2025年国有资本经营预算专项转移支付预算表</t>
    <phoneticPr fontId="61" type="noConversion"/>
  </si>
  <si>
    <r>
      <t>说明：《街/乡/镇202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年专项转移支付预算表》为空表。</t>
    </r>
    <phoneticPr fontId="61" type="noConversion"/>
  </si>
  <si>
    <t>2024年区对街乡镇国有资本经营预算转移支付执行情况和2025年预算表</t>
    <phoneticPr fontId="61" type="noConversion"/>
  </si>
  <si>
    <t>2024年</t>
    <phoneticPr fontId="61" type="noConversion"/>
  </si>
  <si>
    <t>2025年</t>
    <phoneticPr fontId="61" type="noConversion"/>
  </si>
  <si>
    <t>预算为2024
年执行％</t>
    <phoneticPr fontId="61" type="noConversion"/>
  </si>
  <si>
    <r>
      <t>说明：《202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年区对街乡镇国有资本经营预算转移支付执行情况和202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年预算表》为空表。</t>
    </r>
    <phoneticPr fontId="61" type="noConversion"/>
  </si>
  <si>
    <t>和平区2024年国有资本经营支出预算执行情况和2025年支出预算表</t>
    <phoneticPr fontId="61" type="noConversion"/>
  </si>
  <si>
    <t>执行为2023年决算％</t>
    <phoneticPr fontId="61" type="noConversion"/>
  </si>
  <si>
    <t>和平区区级2024年国有资本经营收入预算执行情况和2025年收入预算表</t>
    <phoneticPr fontId="61" type="noConversion"/>
  </si>
  <si>
    <t>和平区2024年国有资本经营收入预算执行情况和2025年收入预算表</t>
    <phoneticPr fontId="61" type="noConversion"/>
  </si>
  <si>
    <t>说明：《2024年区对街乡镇国有资本经营预算转移支付执行情况和2025年预算表》《街/乡/镇2025年国有资本经营预算专项转移支付预算表》为空表。</t>
    <phoneticPr fontId="61" type="noConversion"/>
  </si>
  <si>
    <t>和平区2024年社会保险基金支出预算执行情况和2025年支出预算表</t>
    <phoneticPr fontId="61" type="noConversion"/>
  </si>
  <si>
    <t>执行为2023
年决算％</t>
    <phoneticPr fontId="61" type="noConversion"/>
  </si>
  <si>
    <r>
      <t>说明：《和平区202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年社会保险基金支出预算执行情况和202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年支出预算表》为空表。</t>
    </r>
    <phoneticPr fontId="61" type="noConversion"/>
  </si>
  <si>
    <t>和平区2024年社会保险基金收入预算执行情况和2025年收入预算表</t>
    <phoneticPr fontId="61" type="noConversion"/>
  </si>
  <si>
    <r>
      <t>说明：《和平区202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年社会保险基金收入预算执行情况和202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年收入预算表》为空表。</t>
    </r>
    <phoneticPr fontId="61" type="noConversion"/>
  </si>
  <si>
    <t>说明：社会保险基金预算由市统筹编制，故《和平区2024年社会保险基金收入预算执行情况和2025年收入预算表》《和平区2024年社会保险基金支出预算执行情况和2025年支出预算表》为空表。</t>
    <phoneticPr fontId="61" type="noConversion"/>
  </si>
  <si>
    <t xml:space="preserve"> 街/乡/镇2025年专项转移支付预算表</t>
    <phoneticPr fontId="61" type="noConversion"/>
  </si>
  <si>
    <t>2024年和平区对街乡镇政府性基金转移支付预算执行情况和2025年预算表</t>
    <phoneticPr fontId="61" type="noConversion"/>
  </si>
  <si>
    <t>执行为调整预算％</t>
    <phoneticPr fontId="61" type="noConversion"/>
  </si>
  <si>
    <r>
      <t>说明：《202</t>
    </r>
    <r>
      <rPr>
        <sz val="12"/>
        <rFont val="宋体"/>
        <family val="3"/>
        <charset val="134"/>
      </rPr>
      <t>4</t>
    </r>
    <r>
      <rPr>
        <sz val="12"/>
        <rFont val="宋体"/>
        <family val="3"/>
        <charset val="134"/>
      </rPr>
      <t>年和平区对街乡镇政府性基金转移支付预算执行情况和202</t>
    </r>
    <r>
      <rPr>
        <sz val="12"/>
        <rFont val="宋体"/>
        <family val="3"/>
        <charset val="134"/>
      </rPr>
      <t>5</t>
    </r>
    <r>
      <rPr>
        <sz val="12"/>
        <rFont val="宋体"/>
        <family val="3"/>
        <charset val="134"/>
      </rPr>
      <t>年预算表》为空表。</t>
    </r>
    <phoneticPr fontId="61" type="noConversion"/>
  </si>
  <si>
    <t>和平区2024年政府性基金支出预算执行情况和2025年支出预算明细表</t>
    <phoneticPr fontId="61" type="noConversion"/>
  </si>
  <si>
    <t>2024年执行</t>
    <phoneticPr fontId="61" type="noConversion"/>
  </si>
  <si>
    <t>2025年预算</t>
    <phoneticPr fontId="61" type="noConversion"/>
  </si>
  <si>
    <t>和平区区级2024年政府性基金支出预算执行情况和2025年支出预算表</t>
    <phoneticPr fontId="61" type="noConversion"/>
  </si>
  <si>
    <t>和平区区级2024年政府性基金收入预算执行情况和2025年收入预算表</t>
    <phoneticPr fontId="61" type="noConversion"/>
  </si>
  <si>
    <t>和平区2024年政府性基金支出预算执行情况和2025年支出预算表</t>
    <phoneticPr fontId="61" type="noConversion"/>
  </si>
  <si>
    <t>和平区2024年政府性基金收入预算执行情况和2025年收入预算表</t>
    <phoneticPr fontId="61" type="noConversion"/>
  </si>
  <si>
    <t>说明：《2024年和平区对下级政府性基金转移支付预算执行情况和2025年预算表》《街/乡/镇2025年政府性基金预算专项转移支付预算表》为空表。</t>
    <phoneticPr fontId="61" type="noConversion"/>
  </si>
  <si>
    <t>街/乡/镇2025年一般公共预算转移支付预算表</t>
    <phoneticPr fontId="61" type="noConversion"/>
  </si>
  <si>
    <t>说明：《街/乡/镇2025年转移支付预算表》为空表。</t>
    <phoneticPr fontId="61" type="noConversion"/>
  </si>
  <si>
    <t>2024年和平区对街/乡/镇税收返还和一般公共预算转移支付预算执行情况和2025年预算表</t>
    <phoneticPr fontId="61" type="noConversion"/>
  </si>
  <si>
    <t>说明：《2024年和平区对街/乡/镇税收返还和一般公共预算转移支付预算执行情况和2025年预算表》为空表。</t>
    <phoneticPr fontId="61" type="noConversion"/>
  </si>
  <si>
    <t>和平区2024年一般公共预算基本支出执行情况和2025年基本支出政府经济分类明细表</t>
    <phoneticPr fontId="61" type="noConversion"/>
  </si>
  <si>
    <t xml:space="preserve">2024年执行 </t>
    <phoneticPr fontId="61" type="noConversion"/>
  </si>
  <si>
    <t xml:space="preserve">2025年预算 </t>
    <phoneticPr fontId="61" type="noConversion"/>
  </si>
  <si>
    <t xml:space="preserve"> 和平区2024年一般公共支出预算执行情况和2025年支出预算功能分类明细表</t>
    <phoneticPr fontId="61" type="noConversion"/>
  </si>
  <si>
    <t>和平区区级2024年一般公共支出预算执行情况和2025年支出预算表</t>
    <phoneticPr fontId="61" type="noConversion"/>
  </si>
  <si>
    <t>和平区区级2024年一般公共收入预算执行情况和2025年收入预算表</t>
    <phoneticPr fontId="61" type="noConversion"/>
  </si>
  <si>
    <t>和平区2024年一般公共支出预算执行情况和2025年支出预算表</t>
    <phoneticPr fontId="61" type="noConversion"/>
  </si>
  <si>
    <t>和平区2024年一般公共收入预算执行情况和2025年收入预算表</t>
    <phoneticPr fontId="61" type="noConversion"/>
  </si>
  <si>
    <t>说明：《2024年和平区对下级税收返还和一般公共预算转移支付预算执行情况和2025年预算表》《街/乡/镇2025年一般公共预算转移支付预算表》为空表。</t>
    <phoneticPr fontId="61" type="noConversion"/>
  </si>
  <si>
    <t xml:space="preserve">   国有土地使用权出让金债务发行费用支出</t>
    <phoneticPr fontId="61" type="noConversion"/>
  </si>
  <si>
    <t xml:space="preserve">   其他政府性基金债务发行费用支出</t>
    <phoneticPr fontId="61" type="noConversion"/>
  </si>
  <si>
    <t>住房保障支出</t>
    <phoneticPr fontId="61" type="noConversion"/>
  </si>
  <si>
    <r>
      <t xml:space="preserve"> </t>
    </r>
    <r>
      <rPr>
        <sz val="12"/>
        <rFont val="宋体"/>
        <family val="3"/>
        <charset val="134"/>
      </rPr>
      <t xml:space="preserve">  超长期特别国债安排的支出</t>
    </r>
    <phoneticPr fontId="61" type="noConversion"/>
  </si>
  <si>
    <r>
      <t xml:space="preserve"> </t>
    </r>
    <r>
      <rPr>
        <sz val="12"/>
        <rFont val="宋体"/>
        <family val="3"/>
        <charset val="134"/>
      </rPr>
      <t xml:space="preserve"> </t>
    </r>
    <r>
      <rPr>
        <sz val="12"/>
        <rFont val="宋体"/>
        <family val="3"/>
        <charset val="134"/>
      </rPr>
      <t xml:space="preserve"> 彩票公益金安排的支出</t>
    </r>
    <phoneticPr fontId="61" type="noConversion"/>
  </si>
  <si>
    <t xml:space="preserve">   其他政府性基金及对应专项债务收入安排的支出</t>
    <phoneticPr fontId="61" type="noConversion"/>
  </si>
  <si>
    <t xml:space="preserve">      其他住房保障支出</t>
    <phoneticPr fontId="61" type="noConversion"/>
  </si>
  <si>
    <t xml:space="preserve"> 非税收入</t>
    <phoneticPr fontId="61" type="noConversion"/>
  </si>
  <si>
    <t xml:space="preserve"> 专项债务对应项目专项收入</t>
    <phoneticPr fontId="61" type="noConversion"/>
  </si>
  <si>
    <t>一般公共预算支出合计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</si>
  <si>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</si>
  <si>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</si>
  <si>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</si>
  <si>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</si>
  <si>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</si>
  <si>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</si>
  <si>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</si>
  <si>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</si>
  <si>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</si>
  <si>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</si>
  <si>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</si>
  <si>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</si>
  <si>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</si>
  <si>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</si>
  <si>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</si>
  <si>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</si>
  <si>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</si>
  <si>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</si>
  <si>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</si>
  <si>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专项业务及机关事务管理</t>
  </si>
  <si>
    <t xml:space="preserve">      政务公开审批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</si>
  <si>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</si>
  <si>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</si>
  <si>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</si>
  <si>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</si>
  <si>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</si>
  <si>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</si>
  <si>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</si>
  <si>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</si>
  <si>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</si>
  <si>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</si>
  <si>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</si>
  <si>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</si>
  <si>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</si>
  <si>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</si>
  <si>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</si>
  <si>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</si>
  <si>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</si>
  <si>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</si>
  <si>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</si>
  <si>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</si>
  <si>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</si>
  <si>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</si>
  <si>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</si>
  <si>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</si>
  <si>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税收业务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</si>
  <si>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</si>
  <si>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</si>
  <si>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</si>
  <si>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</si>
  <si>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</si>
  <si>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</si>
  <si>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</si>
  <si>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</si>
  <si>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海关关务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</si>
  <si>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</si>
  <si>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</si>
  <si>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</si>
  <si>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</si>
  <si>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</si>
  <si>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</si>
  <si>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</si>
  <si>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</si>
  <si>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</si>
  <si>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</si>
  <si>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</si>
  <si>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</si>
  <si>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</si>
  <si>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</si>
  <si>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</si>
  <si>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</si>
  <si>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</si>
  <si>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</si>
  <si>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知识产权战略和规划</t>
  </si>
  <si>
    <t xml:space="preserve">      国际合作与交流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</si>
  <si>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</si>
  <si>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</si>
  <si>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</si>
  <si>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</si>
  <si>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</si>
  <si>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</si>
  <si>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</si>
  <si>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港澳台事务</t>
  </si>
  <si>
    <t xml:space="preserve">      港澳事务</t>
  </si>
  <si>
    <t xml:space="preserve">      台湾事务</t>
  </si>
  <si>
    <t xml:space="preserve">      其他港澳台事务支出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</si>
  <si>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</si>
  <si>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</si>
  <si>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</si>
  <si>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</si>
  <si>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</si>
  <si>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</si>
  <si>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</si>
  <si>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</si>
  <si>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党委办公厅(室)及相关机构事务</t>
  </si>
  <si>
    <t xml:space="preserve">      专项业务</t>
  </si>
  <si>
    <t xml:space="preserve">      其他党委办公厅(室)及相关机构事务支出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</si>
  <si>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</si>
  <si>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</si>
  <si>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</si>
  <si>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</si>
  <si>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</si>
  <si>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</si>
  <si>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</si>
  <si>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</si>
  <si>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</si>
  <si>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</si>
  <si>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</si>
  <si>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</si>
  <si>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</si>
  <si>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</si>
  <si>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 网信事务</t>
  </si>
  <si>
    <t xml:space="preserve">      信息安全事务</t>
  </si>
  <si>
    <t xml:space="preserve">      其他网信事务支出</t>
  </si>
  <si>
    <t xml:space="preserve"> 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</si>
  <si>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</si>
  <si>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</si>
  <si>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</si>
  <si>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</si>
  <si>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</si>
  <si>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</si>
  <si>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</si>
  <si>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</si>
  <si>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</si>
  <si>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社会工作事务</t>
  </si>
  <si>
    <t xml:space="preserve">      其他社会工作事务支出</t>
  </si>
  <si>
    <t xml:space="preserve">      信访业务</t>
  </si>
  <si>
    <t xml:space="preserve">      其他信访事务支出</t>
  </si>
  <si>
    <t xml:space="preserve">    其他一般公共服务支出</t>
  </si>
  <si>
    <t xml:space="preserve">      国家赔偿费用支出</t>
  </si>
  <si>
    <t xml:space="preserve">      其他一般公共服务支出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</si>
  <si>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</si>
  <si>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</si>
  <si>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</si>
  <si>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</si>
  <si>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</si>
  <si>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</si>
  <si>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 xml:space="preserve">      援外优惠贷款贴息</t>
  </si>
  <si>
    <t xml:space="preserve">      对外援助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</si>
  <si>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</si>
  <si>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</si>
  <si>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</si>
  <si>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</si>
  <si>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</si>
  <si>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</si>
  <si>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</si>
  <si>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</si>
  <si>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</si>
  <si>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</si>
  <si>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</t>
  </si>
  <si>
    <t xml:space="preserve">      对外宣传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</si>
  <si>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</si>
  <si>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</si>
  <si>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</si>
  <si>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</si>
  <si>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</si>
  <si>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</si>
  <si>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</si>
  <si>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</t>
  </si>
  <si>
    <t xml:space="preserve">      其他外交支出</t>
  </si>
  <si>
    <t xml:space="preserve">  国防支出</t>
  </si>
  <si>
    <t xml:space="preserve">    军费</t>
  </si>
  <si>
    <t xml:space="preserve">      现役部队</t>
  </si>
  <si>
    <t xml:space="preserve">      预备役部队</t>
  </si>
  <si>
    <t xml:space="preserve">      其他军费支出</t>
  </si>
  <si>
    <t xml:space="preserve">    国防科研事业</t>
  </si>
  <si>
    <t xml:space="preserve">      国防科研事业</t>
  </si>
  <si>
    <t xml:space="preserve">    专项工程</t>
  </si>
  <si>
    <t xml:space="preserve">      专项工程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</si>
  <si>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</si>
  <si>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</si>
  <si>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</si>
  <si>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</si>
  <si>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</si>
  <si>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民兵</t>
  </si>
  <si>
    <t xml:space="preserve">      边海防</t>
  </si>
  <si>
    <t xml:space="preserve">      其他国防动员支出</t>
  </si>
  <si>
    <t xml:space="preserve">    其他国防支出</t>
  </si>
  <si>
    <t xml:space="preserve">      其他国防支出</t>
  </si>
  <si>
    <t xml:space="preserve">  公共安全支出</t>
  </si>
  <si>
    <t xml:space="preserve">    武装警察部队</t>
  </si>
  <si>
    <t xml:space="preserve">      武装警察部队</t>
  </si>
  <si>
    <t xml:space="preserve">      其他武装警察部队支出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</si>
  <si>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</si>
  <si>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</si>
  <si>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</si>
  <si>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</si>
  <si>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</si>
  <si>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</si>
  <si>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</si>
  <si>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</si>
  <si>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</si>
  <si>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</si>
  <si>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</si>
  <si>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</si>
  <si>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</si>
  <si>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</si>
  <si>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</si>
  <si>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</si>
  <si>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</si>
  <si>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</si>
  <si>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</si>
  <si>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</si>
  <si>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</si>
  <si>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律师管理</t>
  </si>
  <si>
    <t xml:space="preserve">      公共法律服务</t>
  </si>
  <si>
    <t xml:space="preserve">      国家统一法律职业资格考试</t>
  </si>
  <si>
    <t xml:space="preserve">      社区矫正</t>
  </si>
  <si>
    <t xml:space="preserve">      法治建设</t>
  </si>
  <si>
    <t xml:space="preserve">      其他司法支出</t>
  </si>
  <si>
    <t xml:space="preserve">    监狱</t>
  </si>
  <si>
    <t xml:space="preserve">      罪犯生活及医疗卫生</t>
  </si>
  <si>
    <t xml:space="preserve">      监狱业务及罪犯改造</t>
  </si>
  <si>
    <t xml:space="preserve">      狱政设施建设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</si>
  <si>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</si>
  <si>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</si>
  <si>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</si>
  <si>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</si>
  <si>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</si>
  <si>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</si>
  <si>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</si>
  <si>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</si>
  <si>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</si>
  <si>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</si>
  <si>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</si>
  <si>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缉私业务</t>
  </si>
  <si>
    <t xml:space="preserve">      其他缉私警察支出</t>
  </si>
  <si>
    <t xml:space="preserve">    其他公共安全支出</t>
  </si>
  <si>
    <t xml:space="preserve">      国家司法救助支出</t>
  </si>
  <si>
    <t xml:space="preserve">      其他公共安全支出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</si>
  <si>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</si>
  <si>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</si>
  <si>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</si>
  <si>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</si>
  <si>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</si>
  <si>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</si>
  <si>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</si>
  <si>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</si>
  <si>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</si>
  <si>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</si>
  <si>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</si>
  <si>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</si>
  <si>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</si>
  <si>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</si>
  <si>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</si>
  <si>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</si>
  <si>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</si>
  <si>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</si>
  <si>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</si>
  <si>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</si>
  <si>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</si>
  <si>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</si>
  <si>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</si>
  <si>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</si>
  <si>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</si>
  <si>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</si>
  <si>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</si>
  <si>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</si>
  <si>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</si>
  <si>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</si>
  <si>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</si>
  <si>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</si>
  <si>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</si>
  <si>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</si>
  <si>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</si>
  <si>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</si>
  <si>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</si>
  <si>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</si>
  <si>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</si>
  <si>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</si>
  <si>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</si>
  <si>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</si>
  <si>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</si>
  <si>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</si>
  <si>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</si>
  <si>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</si>
  <si>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</si>
  <si>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</t>
  </si>
  <si>
    <t xml:space="preserve">      其他教育支出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</si>
  <si>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</si>
  <si>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</si>
  <si>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</si>
  <si>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</si>
  <si>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</si>
  <si>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</si>
  <si>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</si>
  <si>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</si>
  <si>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</si>
  <si>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</si>
  <si>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科技人才队伍建设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</si>
  <si>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</si>
  <si>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</si>
  <si>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</si>
  <si>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</si>
  <si>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</si>
  <si>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</si>
  <si>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</si>
  <si>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</si>
  <si>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共性技术研究与开发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</si>
  <si>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</si>
  <si>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</si>
  <si>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</si>
  <si>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</si>
  <si>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</si>
  <si>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</si>
  <si>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</si>
  <si>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</si>
  <si>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</si>
  <si>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</si>
  <si>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</si>
  <si>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</si>
  <si>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</si>
  <si>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</si>
  <si>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</si>
  <si>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</si>
  <si>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</si>
  <si>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</si>
  <si>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</si>
  <si>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</si>
  <si>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</si>
  <si>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</si>
  <si>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</si>
  <si>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</si>
  <si>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</si>
  <si>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</si>
  <si>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</si>
  <si>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</si>
  <si>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</si>
  <si>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文化旅游体育与传媒支出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</si>
  <si>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</si>
  <si>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</si>
  <si>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</si>
  <si>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</si>
  <si>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</si>
  <si>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</si>
  <si>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</si>
  <si>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文化和旅游交流与合作</t>
  </si>
  <si>
    <t xml:space="preserve">      文化创作与保护</t>
  </si>
  <si>
    <t xml:space="preserve">      文化和旅游市场管理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</si>
  <si>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</si>
  <si>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</si>
  <si>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</si>
  <si>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</si>
  <si>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</si>
  <si>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</si>
  <si>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</si>
  <si>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</si>
  <si>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</si>
  <si>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</si>
  <si>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</si>
  <si>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</si>
  <si>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</si>
  <si>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</si>
  <si>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</si>
  <si>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</si>
  <si>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</si>
  <si>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</si>
  <si>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</si>
  <si>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</si>
  <si>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</si>
  <si>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</si>
  <si>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</si>
  <si>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监测监管</t>
  </si>
  <si>
    <t xml:space="preserve">      传输发射</t>
  </si>
  <si>
    <t xml:space="preserve">      广播电视事务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</si>
  <si>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</si>
  <si>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</si>
  <si>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</si>
  <si>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</si>
  <si>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</si>
  <si>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</si>
  <si>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</si>
  <si>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</si>
  <si>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</si>
  <si>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</si>
  <si>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</si>
  <si>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</si>
  <si>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</si>
  <si>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</si>
  <si>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</si>
  <si>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</si>
  <si>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</si>
  <si>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</si>
  <si>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</si>
  <si>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</si>
  <si>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</si>
  <si>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</si>
  <si>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</si>
  <si>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</si>
  <si>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</si>
  <si>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</si>
  <si>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</si>
  <si>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</si>
  <si>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</si>
  <si>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</si>
  <si>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</si>
  <si>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</si>
  <si>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</si>
  <si>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</si>
  <si>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对机关事业单位职业年金的补助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</si>
  <si>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</si>
  <si>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</si>
  <si>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</si>
  <si>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</si>
  <si>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</si>
  <si>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</si>
  <si>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</si>
  <si>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</si>
  <si>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</si>
  <si>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</si>
  <si>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</si>
  <si>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</si>
  <si>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</si>
  <si>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促进创业补贴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</si>
  <si>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</si>
  <si>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</si>
  <si>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</si>
  <si>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</si>
  <si>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</si>
  <si>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义务兵优待</t>
  </si>
  <si>
    <t xml:space="preserve">      农村籍退役士兵老年生活补助</t>
  </si>
  <si>
    <t xml:space="preserve">      光荣院</t>
  </si>
  <si>
    <t xml:space="preserve">      褒扬纪念</t>
  </si>
  <si>
    <t xml:space="preserve">      其他优抚支出</t>
  </si>
  <si>
    <t xml:space="preserve">    退役安置</t>
  </si>
  <si>
    <t xml:space="preserve">      退役士兵安置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</si>
  <si>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</si>
  <si>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</si>
  <si>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</si>
  <si>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</si>
  <si>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</si>
  <si>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</si>
  <si>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</si>
  <si>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</si>
  <si>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</si>
  <si>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</si>
  <si>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</si>
  <si>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</si>
  <si>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</si>
  <si>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</si>
  <si>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</si>
  <si>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</si>
  <si>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</si>
  <si>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</si>
  <si>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</si>
  <si>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</si>
  <si>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</si>
  <si>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</si>
  <si>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</si>
  <si>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</si>
  <si>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</si>
  <si>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</si>
  <si>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</si>
  <si>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</si>
  <si>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</si>
  <si>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</si>
  <si>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</si>
  <si>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对道路交通事故社会救助基金的补助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</si>
  <si>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</si>
  <si>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</si>
  <si>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</si>
  <si>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</si>
  <si>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</si>
  <si>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财政对企业职工基本养老保险基金的补助</t>
  </si>
  <si>
    <t xml:space="preserve">      财政对城乡居民基本养老保险基金的补助</t>
  </si>
  <si>
    <t xml:space="preserve">      财政对其他基本养老保险基金的补助</t>
  </si>
  <si>
    <t xml:space="preserve">    财政对其他社会保险基金的补助</t>
  </si>
  <si>
    <t xml:space="preserve">      财政对失业保险基金的补助</t>
  </si>
  <si>
    <t xml:space="preserve">      财政对工伤保险基金的补助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</si>
  <si>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</si>
  <si>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</si>
  <si>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</si>
  <si>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军供保障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</si>
  <si>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</si>
  <si>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</si>
  <si>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</si>
  <si>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</si>
  <si>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</t>
  </si>
  <si>
    <t xml:space="preserve">      其他社会保障和就业支出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</si>
  <si>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</si>
  <si>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</si>
  <si>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</si>
  <si>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</si>
  <si>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</si>
  <si>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</si>
  <si>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</si>
  <si>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</si>
  <si>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</si>
  <si>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</si>
  <si>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</si>
  <si>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</si>
  <si>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</si>
  <si>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</si>
  <si>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</si>
  <si>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</si>
  <si>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优抚医院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</si>
  <si>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</si>
  <si>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</si>
  <si>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</si>
  <si>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</si>
  <si>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</si>
  <si>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</si>
  <si>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</si>
  <si>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</si>
  <si>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</si>
  <si>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</si>
  <si>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</si>
  <si>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</si>
  <si>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</si>
  <si>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</si>
  <si>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</si>
  <si>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突发公共卫生事件应急处置</t>
  </si>
  <si>
    <t xml:space="preserve">      其他公共卫生支出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</si>
  <si>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</si>
  <si>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</si>
  <si>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</si>
  <si>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</si>
  <si>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</si>
  <si>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</si>
  <si>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</si>
  <si>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</si>
  <si>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</si>
  <si>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</si>
  <si>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</si>
  <si>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</si>
  <si>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</si>
  <si>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</si>
  <si>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</si>
  <si>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</si>
  <si>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</si>
  <si>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</si>
  <si>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</si>
  <si>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</si>
  <si>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</si>
  <si>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</si>
  <si>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</si>
  <si>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</si>
  <si>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</si>
  <si>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</si>
  <si>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中医药事务</t>
  </si>
  <si>
    <t xml:space="preserve">      中医（民族医）药专项</t>
  </si>
  <si>
    <t xml:space="preserve">      其他中医药事务支出</t>
  </si>
  <si>
    <t xml:space="preserve">    疾病预防控制事务</t>
  </si>
  <si>
    <t xml:space="preserve">      其他疾病预防控制事务支出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</si>
  <si>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</si>
  <si>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</si>
  <si>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</si>
  <si>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</si>
  <si>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生态环境保护宣传</t>
  </si>
  <si>
    <t xml:space="preserve">      环境保护法规、规划及标准</t>
  </si>
  <si>
    <t xml:space="preserve">      生态环境国际合作及履约</t>
  </si>
  <si>
    <t xml:space="preserve">      生态环境保护行政许可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</si>
  <si>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</si>
  <si>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</si>
  <si>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</si>
  <si>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</si>
  <si>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</si>
  <si>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</si>
  <si>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</si>
  <si>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</si>
  <si>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</si>
  <si>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</si>
  <si>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</si>
  <si>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</si>
  <si>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</si>
  <si>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土壤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</si>
  <si>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</si>
  <si>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</si>
  <si>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</si>
  <si>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</si>
  <si>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</si>
  <si>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草原生态修复治理</t>
  </si>
  <si>
    <t xml:space="preserve">      自然保护地</t>
  </si>
  <si>
    <t xml:space="preserve">      其他自然生态保护支出</t>
  </si>
  <si>
    <t xml:space="preserve">    森林保护修复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</si>
  <si>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</si>
  <si>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</si>
  <si>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</si>
  <si>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</si>
  <si>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 xml:space="preserve">      停伐补助</t>
  </si>
  <si>
    <t xml:space="preserve">      其他森林保护修复支出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</si>
  <si>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</si>
  <si>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</si>
  <si>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</si>
  <si>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</si>
  <si>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</si>
  <si>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</si>
  <si>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</t>
  </si>
  <si>
    <t xml:space="preserve">      已垦草原退耕还草</t>
  </si>
  <si>
    <t xml:space="preserve">    能源节约利用</t>
  </si>
  <si>
    <t xml:space="preserve">      能源节约利用</t>
  </si>
  <si>
    <t xml:space="preserve">    污染减排</t>
  </si>
  <si>
    <t xml:space="preserve">      生态环境监测与信息</t>
  </si>
  <si>
    <t xml:space="preserve">      生态环境执法监察</t>
  </si>
  <si>
    <t xml:space="preserve">      减排专项支出</t>
  </si>
  <si>
    <t xml:space="preserve">      清洁生产专项支出</t>
  </si>
  <si>
    <t xml:space="preserve">      其他污染减排支出</t>
  </si>
  <si>
    <t xml:space="preserve">    可再生能源</t>
  </si>
  <si>
    <t xml:space="preserve">      可再生能源</t>
  </si>
  <si>
    <t xml:space="preserve">    循环经济</t>
  </si>
  <si>
    <t xml:space="preserve">      循环经济</t>
  </si>
  <si>
    <t xml:space="preserve">    能源管理事务</t>
  </si>
  <si>
    <t xml:space="preserve">      能源科技装备</t>
  </si>
  <si>
    <t xml:space="preserve">      能源行业管理</t>
  </si>
  <si>
    <t xml:space="preserve">      能源管理</t>
  </si>
  <si>
    <t xml:space="preserve">      农村电网建设</t>
  </si>
  <si>
    <t xml:space="preserve">      其他能源管理事务支出</t>
  </si>
  <si>
    <t xml:space="preserve">    其他节能环保支出</t>
  </si>
  <si>
    <t xml:space="preserve">      其他节能环保支出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</si>
  <si>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</si>
  <si>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</si>
  <si>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</si>
  <si>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</si>
  <si>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</si>
  <si>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</si>
  <si>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</si>
  <si>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</si>
  <si>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</si>
  <si>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</t>
  </si>
  <si>
    <t xml:space="preserve">      城乡社区规划与管理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</si>
  <si>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</si>
  <si>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</si>
  <si>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</si>
  <si>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</t>
  </si>
  <si>
    <t xml:space="preserve">      城乡社区环境卫生</t>
  </si>
  <si>
    <t xml:space="preserve">    建设市场管理与监督</t>
  </si>
  <si>
    <t xml:space="preserve">      建设市场管理与监督</t>
  </si>
  <si>
    <t xml:space="preserve">    其他城乡社区支出</t>
  </si>
  <si>
    <t xml:space="preserve">      其他城乡社区支出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</si>
  <si>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</si>
  <si>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</si>
  <si>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</si>
  <si>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</si>
  <si>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</si>
  <si>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</si>
  <si>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</si>
  <si>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</si>
  <si>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</si>
  <si>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</si>
  <si>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</si>
  <si>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</si>
  <si>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</si>
  <si>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</si>
  <si>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</si>
  <si>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</si>
  <si>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</si>
  <si>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农业生态资源保护</t>
  </si>
  <si>
    <t xml:space="preserve">      乡村道路建设</t>
  </si>
  <si>
    <t xml:space="preserve">      渔业发展</t>
  </si>
  <si>
    <t xml:space="preserve">      对高校毕业生到基层任职补助</t>
  </si>
  <si>
    <t xml:space="preserve">      耕地建设与利用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</si>
  <si>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</si>
  <si>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</si>
  <si>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</si>
  <si>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</si>
  <si>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技术推广与转化</t>
  </si>
  <si>
    <t xml:space="preserve">      森林资源管理</t>
  </si>
  <si>
    <t xml:space="preserve">      森林生态效益补偿</t>
  </si>
  <si>
    <t xml:space="preserve">      动植物保护</t>
  </si>
  <si>
    <t xml:space="preserve">      湿地保护</t>
  </si>
  <si>
    <t xml:space="preserve">      执法与监督</t>
  </si>
  <si>
    <t xml:space="preserve">      防沙治沙</t>
  </si>
  <si>
    <t xml:space="preserve">      对外合作与交流</t>
  </si>
  <si>
    <t xml:space="preserve">      产业化管理</t>
  </si>
  <si>
    <t xml:space="preserve">      信息管理</t>
  </si>
  <si>
    <t xml:space="preserve">      林区公共支出</t>
  </si>
  <si>
    <t xml:space="preserve">      贷款贴息</t>
  </si>
  <si>
    <t xml:space="preserve">      林业草原防灾减灾</t>
  </si>
  <si>
    <t xml:space="preserve">      草原管理</t>
  </si>
  <si>
    <t xml:space="preserve">      退耕还林还草</t>
  </si>
  <si>
    <t xml:space="preserve">      其他林业和草原支出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</si>
  <si>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</si>
  <si>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</si>
  <si>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</si>
  <si>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</si>
  <si>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</si>
  <si>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</si>
  <si>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水利执法监督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</si>
  <si>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</si>
  <si>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</si>
  <si>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</si>
  <si>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</si>
  <si>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</si>
  <si>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</si>
  <si>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</si>
  <si>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</si>
  <si>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</si>
  <si>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</si>
  <si>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</si>
  <si>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</si>
  <si>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</si>
  <si>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农村供水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</si>
  <si>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</si>
  <si>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</si>
  <si>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</si>
  <si>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巩固脱贫攻坚成果衔接乡村振兴</t>
  </si>
  <si>
    <t xml:space="preserve">      农村基础设施建设</t>
  </si>
  <si>
    <t xml:space="preserve">      生产发展</t>
  </si>
  <si>
    <t xml:space="preserve">      社会发展</t>
  </si>
  <si>
    <t xml:space="preserve">      贷款奖补和贴息</t>
  </si>
  <si>
    <t xml:space="preserve">      “三西”农业建设专项补助</t>
  </si>
  <si>
    <t xml:space="preserve">      其他巩固脱贫攻坚成果衔接乡村振兴支出</t>
  </si>
  <si>
    <t xml:space="preserve">    农村综合改革</t>
  </si>
  <si>
    <t xml:space="preserve">      对村级公益事业建设的补助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</si>
  <si>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</si>
  <si>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</si>
  <si>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</si>
  <si>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</si>
  <si>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</si>
  <si>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</si>
  <si>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</si>
  <si>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农业保险保费补贴</t>
  </si>
  <si>
    <t xml:space="preserve">      创业担保贷款贴息及奖补</t>
  </si>
  <si>
    <t xml:space="preserve">      补充创业担保贷款基金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</si>
  <si>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</si>
  <si>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</si>
  <si>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</si>
  <si>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</si>
  <si>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</t>
  </si>
  <si>
    <t xml:space="preserve">      化解其他公益性乡村债务支出</t>
  </si>
  <si>
    <t xml:space="preserve">      其他农林水支出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</si>
  <si>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</si>
  <si>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</si>
  <si>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</si>
  <si>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</si>
  <si>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</si>
  <si>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</si>
  <si>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公路运输管理</t>
  </si>
  <si>
    <t xml:space="preserve">      公路和运输技术标准化建设</t>
  </si>
  <si>
    <t xml:space="preserve">      水运建设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</si>
  <si>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</si>
  <si>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</si>
  <si>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</si>
  <si>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</si>
  <si>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</si>
  <si>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</si>
  <si>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</si>
  <si>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</si>
  <si>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</si>
  <si>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</si>
  <si>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</si>
  <si>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</si>
  <si>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</si>
  <si>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</si>
  <si>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</si>
  <si>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</si>
  <si>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</si>
  <si>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</si>
  <si>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</si>
  <si>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</si>
  <si>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</si>
  <si>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</si>
  <si>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</si>
  <si>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</si>
  <si>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</si>
  <si>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</si>
  <si>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</si>
  <si>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其他交通运输支出</t>
  </si>
  <si>
    <t xml:space="preserve">      公共交通运营补助</t>
  </si>
  <si>
    <t xml:space="preserve">      其他交通运输支出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</si>
  <si>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</si>
  <si>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</si>
  <si>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</si>
  <si>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</si>
  <si>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</si>
  <si>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</si>
  <si>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</si>
  <si>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</si>
  <si>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</si>
  <si>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</si>
  <si>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</si>
  <si>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</si>
  <si>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</si>
  <si>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</si>
  <si>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</si>
  <si>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</si>
  <si>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</si>
  <si>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</si>
  <si>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</si>
  <si>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</si>
  <si>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</si>
  <si>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</si>
  <si>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</si>
  <si>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</si>
  <si>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</si>
  <si>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专用通信</t>
  </si>
  <si>
    <t xml:space="preserve">      无线电及信息通信监管</t>
  </si>
  <si>
    <t xml:space="preserve">      工程建设及运行维护</t>
  </si>
  <si>
    <t xml:space="preserve">      产业发展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</si>
  <si>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</si>
  <si>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</si>
  <si>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</si>
  <si>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</si>
  <si>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</si>
  <si>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</si>
  <si>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</si>
  <si>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</si>
  <si>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减免房租补贴</t>
  </si>
  <si>
    <t xml:space="preserve">      其他支持中小企业发展和管理支出</t>
  </si>
  <si>
    <t xml:space="preserve">    其他资源勘探工业信息等支出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</si>
  <si>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</si>
  <si>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</si>
  <si>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</si>
  <si>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</si>
  <si>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</si>
  <si>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</si>
  <si>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</si>
  <si>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</si>
  <si>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</si>
  <si>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</si>
  <si>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</si>
  <si>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</si>
  <si>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</si>
  <si>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</si>
  <si>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</si>
  <si>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</t>
  </si>
  <si>
    <t xml:space="preserve">      服务业基础设施建设</t>
  </si>
  <si>
    <t xml:space="preserve">      其他商业服务业等支出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</si>
  <si>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</si>
  <si>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</si>
  <si>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</si>
  <si>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</si>
  <si>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</si>
  <si>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</si>
  <si>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</si>
  <si>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</si>
  <si>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</si>
  <si>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</si>
  <si>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</si>
  <si>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</si>
  <si>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</si>
  <si>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</si>
  <si>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</si>
  <si>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</si>
  <si>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利息费用补贴支出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</si>
  <si>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</si>
  <si>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</si>
  <si>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</si>
  <si>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</si>
  <si>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</si>
  <si>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</si>
  <si>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</t>
  </si>
  <si>
    <t xml:space="preserve">      重点企业贷款贴息</t>
  </si>
  <si>
    <t xml:space="preserve">      其他金融支出</t>
  </si>
  <si>
    <t xml:space="preserve">  援助其他地区支出</t>
  </si>
  <si>
    <t xml:space="preserve">    一般公共服务</t>
  </si>
  <si>
    <t xml:space="preserve">    教育</t>
  </si>
  <si>
    <t xml:space="preserve">    文化旅游体育与传媒</t>
  </si>
  <si>
    <t xml:space="preserve">    卫生健康</t>
  </si>
  <si>
    <t xml:space="preserve">    节能环保</t>
  </si>
  <si>
    <t xml:space="preserve">    交通运输</t>
  </si>
  <si>
    <t xml:space="preserve">    住房保障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</si>
  <si>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</si>
  <si>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</si>
  <si>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</si>
  <si>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</si>
  <si>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自然资源社会公益服务</t>
  </si>
  <si>
    <t xml:space="preserve">      自然资源行业业务管理</t>
  </si>
  <si>
    <t xml:space="preserve">      自然资源调查与确权登记</t>
  </si>
  <si>
    <t xml:space="preserve">      土地资源储备支出</t>
  </si>
  <si>
    <t xml:space="preserve">      地质矿产资源与环境调查</t>
  </si>
  <si>
    <t xml:space="preserve">      地质勘查与矿产资源管理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</si>
  <si>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</si>
  <si>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</si>
  <si>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</si>
  <si>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</si>
  <si>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</si>
  <si>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</si>
  <si>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</si>
  <si>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</si>
  <si>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</si>
  <si>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</si>
  <si>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</si>
  <si>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海洋战略规划与预警监测</t>
  </si>
  <si>
    <t xml:space="preserve">      基础测绘与地理信息监管</t>
  </si>
  <si>
    <t xml:space="preserve">      其他自然资源事务支出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</si>
  <si>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</si>
  <si>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</si>
  <si>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</si>
  <si>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</si>
  <si>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</si>
  <si>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</si>
  <si>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</si>
  <si>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</si>
  <si>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</si>
  <si>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</si>
  <si>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</si>
  <si>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</si>
  <si>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</si>
  <si>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</si>
  <si>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</si>
  <si>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</si>
  <si>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</si>
  <si>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</si>
  <si>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</si>
  <si>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</si>
  <si>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</si>
  <si>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</si>
  <si>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</si>
  <si>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</si>
  <si>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</si>
  <si>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保障性租赁住房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</si>
  <si>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</si>
  <si>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</si>
  <si>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</si>
  <si>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</si>
  <si>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</si>
  <si>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</si>
  <si>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</si>
  <si>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</si>
  <si>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</si>
  <si>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</si>
  <si>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粮油物资事务</t>
  </si>
  <si>
    <t xml:space="preserve">      财务和审计支出</t>
  </si>
  <si>
    <t xml:space="preserve">      信息统计</t>
  </si>
  <si>
    <t xml:space="preserve">      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</si>
  <si>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</si>
  <si>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</si>
  <si>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</si>
  <si>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</si>
  <si>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</si>
  <si>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</si>
  <si>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设施建设</t>
  </si>
  <si>
    <t xml:space="preserve">      设施安全</t>
  </si>
  <si>
    <t xml:space="preserve">      物资保管保养</t>
  </si>
  <si>
    <t xml:space="preserve">      其他粮油物资事务支出</t>
  </si>
  <si>
    <t xml:space="preserve">    能源储备</t>
  </si>
  <si>
    <t xml:space="preserve">      石油储备</t>
  </si>
  <si>
    <t xml:space="preserve">      天然铀储备</t>
  </si>
  <si>
    <t xml:space="preserve">      煤炭储备</t>
  </si>
  <si>
    <t xml:space="preserve">      成品油储备</t>
  </si>
  <si>
    <t xml:space="preserve">      天然气储备</t>
  </si>
  <si>
    <t xml:space="preserve">      其他能源储备支出</t>
  </si>
  <si>
    <t xml:space="preserve">    粮油储备</t>
  </si>
  <si>
    <t xml:space="preserve">      储备粮油补贴</t>
  </si>
  <si>
    <t xml:space="preserve">      储备粮油差价补贴</t>
  </si>
  <si>
    <t xml:space="preserve">      储备粮(油)库建设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</si>
  <si>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</si>
  <si>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</si>
  <si>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</si>
  <si>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</si>
  <si>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</si>
  <si>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</si>
  <si>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</si>
  <si>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</si>
  <si>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</si>
  <si>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</si>
  <si>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</si>
  <si>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</si>
  <si>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</si>
  <si>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应急物资储备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</si>
  <si>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</si>
  <si>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</si>
  <si>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</si>
  <si>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</si>
  <si>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</si>
  <si>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</si>
  <si>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应急救援</t>
  </si>
  <si>
    <t xml:space="preserve">      应急管理</t>
  </si>
  <si>
    <t xml:space="preserve">      其他应急管理支出</t>
  </si>
  <si>
    <t xml:space="preserve">    消防救援事务</t>
  </si>
  <si>
    <t xml:space="preserve">      消防应急救援</t>
  </si>
  <si>
    <t xml:space="preserve">      其他消防救援事务支出</t>
  </si>
  <si>
    <t xml:space="preserve">    矿山安全</t>
  </si>
  <si>
    <t xml:space="preserve">      矿山安全监察事务</t>
  </si>
  <si>
    <t xml:space="preserve">      矿山应急救援事务</t>
  </si>
  <si>
    <t xml:space="preserve">      其他矿山安全支出</t>
  </si>
  <si>
    <t xml:space="preserve"> 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</si>
  <si>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</si>
  <si>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</si>
  <si>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</si>
  <si>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</si>
  <si>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</si>
  <si>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</si>
  <si>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</si>
  <si>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 </t>
  </si>
  <si>
    <t xml:space="preserve">      其他地震事务支出</t>
  </si>
  <si>
    <t xml:space="preserve"> 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</si>
  <si>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</si>
  <si>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</si>
  <si>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</si>
  <si>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 自然灾害救灾及恢复重建支出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</si>
  <si>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</si>
  <si>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</si>
  <si>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</si>
  <si>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 其他灾害防治及应急管理支出</t>
  </si>
  <si>
    <t xml:space="preserve">      其他灾害防治及应急管理支出</t>
  </si>
  <si>
    <t xml:space="preserve">  债务付息支出</t>
  </si>
  <si>
    <t xml:space="preserve">    中央政府国内债务付息支出</t>
  </si>
  <si>
    <t xml:space="preserve">      中央政府国内债务付息支出</t>
  </si>
  <si>
    <t xml:space="preserve">    中央政府国外债务付息支出</t>
  </si>
  <si>
    <t xml:space="preserve">      中央政府境外发行主权债券付息支出</t>
  </si>
  <si>
    <t xml:space="preserve">      中央政府向外国政府借款付息支出</t>
  </si>
  <si>
    <t xml:space="preserve">      中央政府向国际金融组织借款付息支出</t>
  </si>
  <si>
    <t xml:space="preserve">      中央政府其他国外借款付息支出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</si>
  <si>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</si>
  <si>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</si>
  <si>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</si>
  <si>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</si>
  <si>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</si>
  <si>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</si>
  <si>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</si>
  <si>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  中央政府国内债务发行费用支出</t>
  </si>
  <si>
    <t xml:space="preserve">    中央政府国外债务发行费用支出</t>
  </si>
  <si>
    <t xml:space="preserve">      中央政府国外债务发行费用支出</t>
  </si>
  <si>
    <t xml:space="preserve">    地方政府一般债务发行费用支出</t>
  </si>
  <si>
    <t xml:space="preserve">      地方政府一般债务发行费用支出</t>
  </si>
  <si>
    <t xml:space="preserve">    数据事务</t>
    <phoneticPr fontId="61" type="noConversion"/>
  </si>
  <si>
    <t xml:space="preserve">      事业运行</t>
    <phoneticPr fontId="61" type="noConversion"/>
  </si>
  <si>
    <t xml:space="preserve">      机关服务</t>
    <phoneticPr fontId="61" type="noConversion"/>
  </si>
  <si>
    <t xml:space="preserve">      其他数据事务支出</t>
    <phoneticPr fontId="61" type="noConversion"/>
  </si>
  <si>
    <t xml:space="preserve">  预备费</t>
    <phoneticPr fontId="61" type="noConversion"/>
  </si>
  <si>
    <t xml:space="preserve">   金融支出</t>
  </si>
  <si>
    <t xml:space="preserve">   金融支出</t>
    <phoneticPr fontId="61" type="noConversion"/>
  </si>
  <si>
    <t>和平区2025年政府预算公开</t>
    <phoneticPr fontId="61" type="noConversion"/>
  </si>
  <si>
    <t>天津市和平区岳阳道小学汉阳道校区改扩建项目</t>
  </si>
  <si>
    <t>和畅园项目建设1</t>
  </si>
  <si>
    <t>和畅园项目建设2</t>
  </si>
  <si>
    <t>天津市第二十中学唐山道校区维修</t>
  </si>
  <si>
    <t>警务装备现代化升级项目</t>
  </si>
  <si>
    <t>更新完善可视化指挥设备</t>
  </si>
  <si>
    <t>和平区2024年垃圾环境治理工程</t>
  </si>
  <si>
    <t>天津市和平区排水设施维修养护改造项目</t>
  </si>
  <si>
    <t>天津市第二十中学高考听力建设</t>
  </si>
  <si>
    <t>和平区社会治安防控体系视频监控网高清视频监控系统工程项目</t>
  </si>
  <si>
    <t>汇文中学高考听力建设</t>
  </si>
  <si>
    <t>校舍及配套设施改造</t>
  </si>
  <si>
    <t>西宁道清真寺改造</t>
  </si>
  <si>
    <t>技术用房提升改造</t>
  </si>
  <si>
    <t>优化提升区内资源配置工程</t>
  </si>
  <si>
    <t>执法办案中心建设</t>
  </si>
  <si>
    <t>和平区自然灾害应急能力提升工程基层防灾项目</t>
  </si>
  <si>
    <t>二南开高考听力建设</t>
  </si>
  <si>
    <t>和平区2024年口袋公园建设工程</t>
  </si>
  <si>
    <t>和平区金融历史文化街区市容环境补短板建设工程</t>
  </si>
  <si>
    <t>数字督查中心建设</t>
  </si>
  <si>
    <t>天津市第二十中学劳技教室智能图书馆建设</t>
  </si>
  <si>
    <t>2024年老旧小区配套提升改造</t>
  </si>
  <si>
    <t>海河观光带无障碍改造</t>
  </si>
  <si>
    <t>四平东道小学教学资源提升</t>
  </si>
  <si>
    <t>和平区卫生健康管理服务中心和平区医学会新址修缮</t>
  </si>
  <si>
    <t>和平区2024年作业车辆更新项目</t>
  </si>
  <si>
    <t>天津市第五十五中学综合实验楼环境提升</t>
  </si>
  <si>
    <t>天津市汉阳道中学地铁上盖项目</t>
  </si>
  <si>
    <t>天津市和平区四平东道小学建设项目</t>
  </si>
  <si>
    <t>和平区全民健身中心改造项目</t>
  </si>
  <si>
    <t>和平区医疗公共卫生设施建设项目</t>
  </si>
  <si>
    <t>和平区2024年政府债券期限结构表</t>
  </si>
  <si>
    <t>20年期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</si>
</sst>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1" formatCode="_ * #,##0_ ;_ * \-#,##0_ ;_ * &quot;-&quot;_ ;_ @_ "/>
    <numFmt numFmtId="43" formatCode="_ * #,##0.00_ ;_ * \-#,##0.00_ ;_ * &quot;-&quot;??_ ;_ @_ "/>
    <numFmt numFmtId="176" formatCode="#,##0.0000000_ "/>
    <numFmt numFmtId="177" formatCode="#,##0_ "/>
    <numFmt numFmtId="178" formatCode="0.00_);[Red]\(0.00\)"/>
    <numFmt numFmtId="179" formatCode="0.0_ "/>
    <numFmt numFmtId="180" formatCode="_(* #,##0.00_);_(* \(#,##0.00\);_(* &quot;-&quot;??_);_(@_)"/>
    <numFmt numFmtId="181" formatCode="#,##0_);[Red]\(#,##0\)"/>
    <numFmt numFmtId="182" formatCode="_ * #,##0_ ;_ * \-#,##0_ ;_ * &quot;-&quot;??_ ;_ @_ "/>
    <numFmt numFmtId="183" formatCode="0.0_);[Red]\(0.0\)"/>
    <numFmt numFmtId="184" formatCode="#,##0.00_);[Red]\(#,##0.00\)"/>
    <numFmt numFmtId="185" formatCode="0.0%"/>
    <numFmt numFmtId="186" formatCode=";;"/>
    <numFmt numFmtId="187" formatCode="#,##0.0_ "/>
    <numFmt numFmtId="188" formatCode="#,##0.0_);[Red]\(#,##0.0\)"/>
    <numFmt numFmtId="189" formatCode="0.00_ "/>
  </numFmts>
  <fonts count="63">
    <font>
      <sz val="12"/>
      <name val="宋体"/>
      <charset val="134"/>
    </font>
    <font>
      <b/>
      <sz val="12"/>
      <name val="宋体"/>
      <family val="3"/>
      <charset val="134"/>
    </font>
    <font>
      <sz val="20"/>
      <name val="黑体"/>
      <family val="3"/>
      <charset val="134"/>
    </font>
    <font>
      <b/>
      <sz val="14"/>
      <name val="宋体"/>
      <family val="3"/>
      <charset val="134"/>
    </font>
    <font>
      <sz val="14"/>
      <name val="宋体"/>
      <family val="3"/>
      <charset val="134"/>
    </font>
    <font>
      <b/>
      <sz val="11"/>
      <name val="SimSun"/>
      <charset val="134"/>
    </font>
    <font>
      <sz val="11"/>
      <name val="SimSun"/>
      <charset val="134"/>
    </font>
    <font>
      <sz val="22"/>
      <name val="宋体"/>
      <family val="3"/>
      <charset val="134"/>
    </font>
    <font>
      <sz val="11"/>
      <name val="黑体"/>
      <family val="3"/>
      <charset val="134"/>
    </font>
    <font>
      <b/>
      <sz val="11"/>
      <name val="宋体"/>
      <family val="3"/>
      <charset val="134"/>
    </font>
    <font>
      <sz val="18"/>
      <name val="宋体"/>
      <family val="3"/>
      <charset val="134"/>
    </font>
    <font>
      <sz val="12"/>
      <name val="黑体"/>
      <family val="3"/>
      <charset val="134"/>
    </font>
    <font>
      <sz val="12"/>
      <color theme="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  <scheme val="minor"/>
    </font>
    <font>
      <sz val="11"/>
      <name val="宋体"/>
      <family val="3"/>
      <charset val="134"/>
    </font>
    <font>
      <sz val="40"/>
      <name val="华文中宋"/>
      <family val="3"/>
      <charset val="134"/>
    </font>
    <font>
      <sz val="24"/>
      <name val="宋体"/>
      <family val="3"/>
      <charset val="134"/>
    </font>
    <font>
      <b/>
      <sz val="48"/>
      <name val="华文中宋"/>
      <family val="3"/>
      <charset val="134"/>
    </font>
    <font>
      <sz val="22"/>
      <name val="楷体_GB2312"/>
      <family val="3"/>
      <charset val="134"/>
    </font>
    <font>
      <sz val="28"/>
      <name val="华文新魏"/>
      <family val="3"/>
      <charset val="134"/>
    </font>
    <font>
      <sz val="24"/>
      <name val="华文中宋"/>
      <family val="3"/>
      <charset val="134"/>
    </font>
    <font>
      <sz val="12"/>
      <name val="华文新魏"/>
      <family val="3"/>
      <charset val="134"/>
    </font>
    <font>
      <b/>
      <sz val="28"/>
      <name val="宋体"/>
      <family val="3"/>
      <charset val="134"/>
    </font>
    <font>
      <b/>
      <sz val="28"/>
      <name val="仿宋_GB2312"/>
      <family val="3"/>
      <charset val="134"/>
    </font>
    <font>
      <sz val="24"/>
      <color indexed="8"/>
      <name val="宋体"/>
      <family val="3"/>
      <charset val="134"/>
    </font>
    <font>
      <sz val="20"/>
      <name val="仿宋_GB2312"/>
      <family val="3"/>
      <charset val="134"/>
    </font>
    <font>
      <sz val="12"/>
      <color indexed="8"/>
      <name val="宋体"/>
      <family val="3"/>
      <charset val="134"/>
    </font>
    <font>
      <sz val="24"/>
      <name val="黑体"/>
      <family val="3"/>
      <charset val="134"/>
    </font>
    <font>
      <sz val="48"/>
      <name val="黑体"/>
      <family val="3"/>
      <charset val="134"/>
    </font>
    <font>
      <sz val="36"/>
      <name val="仿宋_GB2312"/>
      <family val="3"/>
      <charset val="134"/>
    </font>
    <font>
      <sz val="12"/>
      <name val="仿宋_GB2312"/>
      <family val="3"/>
      <charset val="134"/>
    </font>
    <font>
      <b/>
      <sz val="12"/>
      <name val="仿宋_GB2312"/>
      <family val="3"/>
      <charset val="134"/>
    </font>
    <font>
      <sz val="24"/>
      <name val="仿宋_GB2312"/>
      <family val="3"/>
      <charset val="134"/>
    </font>
    <font>
      <sz val="22"/>
      <name val="黑体"/>
      <family val="3"/>
      <charset val="134"/>
    </font>
    <font>
      <sz val="21"/>
      <name val="黑体"/>
      <family val="3"/>
      <charset val="134"/>
    </font>
    <font>
      <b/>
      <sz val="12"/>
      <name val="黑体"/>
      <family val="3"/>
      <charset val="134"/>
    </font>
    <font>
      <sz val="12"/>
      <color rgb="FFFF0000"/>
      <name val="黑体"/>
      <family val="3"/>
      <charset val="134"/>
    </font>
    <font>
      <sz val="13"/>
      <name val="黑体"/>
      <family val="3"/>
      <charset val="134"/>
    </font>
    <font>
      <sz val="12"/>
      <color rgb="FF000000"/>
      <name val="宋体"/>
      <family val="3"/>
      <charset val="134"/>
    </font>
    <font>
      <sz val="13"/>
      <name val="宋体"/>
      <family val="3"/>
      <charset val="134"/>
      <scheme val="minor"/>
    </font>
    <font>
      <sz val="13"/>
      <name val="宋体"/>
      <family val="3"/>
      <charset val="134"/>
    </font>
    <font>
      <sz val="12"/>
      <color rgb="FFFF0000"/>
      <name val="宋体"/>
      <family val="3"/>
      <charset val="134"/>
    </font>
    <font>
      <sz val="20"/>
      <color rgb="FFFF0000"/>
      <name val="黑体"/>
      <family val="3"/>
      <charset val="134"/>
    </font>
    <font>
      <sz val="28"/>
      <name val="宋体"/>
      <family val="3"/>
      <charset val="134"/>
    </font>
    <font>
      <sz val="28"/>
      <name val="华文中宋"/>
      <family val="3"/>
      <charset val="134"/>
    </font>
    <font>
      <sz val="22"/>
      <color indexed="8"/>
      <name val="黑体"/>
      <family val="3"/>
      <charset val="134"/>
    </font>
    <font>
      <sz val="12"/>
      <color indexed="8"/>
      <name val="黑体"/>
      <family val="3"/>
      <charset val="134"/>
    </font>
    <font>
      <sz val="13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36"/>
      <color indexed="8"/>
      <name val="宋体"/>
      <family val="3"/>
      <charset val="134"/>
    </font>
    <font>
      <sz val="14"/>
      <color indexed="8"/>
      <name val="宋体"/>
      <family val="3"/>
      <charset val="134"/>
    </font>
    <font>
      <sz val="14"/>
      <name val="仿宋_GB2312"/>
      <family val="3"/>
      <charset val="134"/>
    </font>
    <font>
      <b/>
      <sz val="14"/>
      <name val="仿宋_GB2312"/>
      <family val="3"/>
      <charset val="134"/>
    </font>
    <font>
      <sz val="18"/>
      <name val="黑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2"/>
      <color rgb="FF000000"/>
      <name val="黑体"/>
      <family val="3"/>
      <charset val="134"/>
    </font>
    <font>
      <sz val="16"/>
      <name val="黑体"/>
      <family val="3"/>
      <charset val="134"/>
    </font>
    <font>
      <sz val="11"/>
      <color indexed="8"/>
      <name val="宋体"/>
      <family val="3"/>
      <charset val="134"/>
      <scheme val="minor"/>
    </font>
    <font>
      <sz val="10"/>
      <name val="Arial"/>
      <family val="2"/>
    </font>
    <font>
      <sz val="9"/>
      <name val="宋体"/>
      <family val="3"/>
      <charset val="134"/>
    </font>
    <font>
      <sz val="12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70702230903046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6">
    <xf numFmtId="0" fontId="0" fillId="0" borderId="0"/>
    <xf numFmtId="0" fontId="62" fillId="0" borderId="0">
      <alignment vertical="center"/>
    </xf>
    <xf numFmtId="41" fontId="59" fillId="0" borderId="0" applyFont="0" applyFill="0" applyBorder="0" applyAlignment="0" applyProtection="0">
      <alignment vertical="center"/>
    </xf>
    <xf numFmtId="43" fontId="59" fillId="0" borderId="0" applyFont="0" applyFill="0" applyBorder="0" applyAlignment="0" applyProtection="0">
      <alignment vertical="center"/>
    </xf>
    <xf numFmtId="0" fontId="62" fillId="0" borderId="0"/>
    <xf numFmtId="9" fontId="59" fillId="0" borderId="0" applyFont="0" applyFill="0" applyBorder="0" applyAlignment="0" applyProtection="0">
      <alignment vertical="center"/>
    </xf>
    <xf numFmtId="0" fontId="62" fillId="0" borderId="0">
      <alignment vertical="center"/>
    </xf>
    <xf numFmtId="0" fontId="62" fillId="0" borderId="0">
      <alignment vertical="center"/>
    </xf>
    <xf numFmtId="0" fontId="62" fillId="0" borderId="0"/>
    <xf numFmtId="0" fontId="60" fillId="0" borderId="0"/>
    <xf numFmtId="0" fontId="62" fillId="0" borderId="0"/>
    <xf numFmtId="0" fontId="61" fillId="0" borderId="0"/>
    <xf numFmtId="0" fontId="60" fillId="0" borderId="0"/>
    <xf numFmtId="0" fontId="62" fillId="0" borderId="0">
      <alignment vertical="center"/>
    </xf>
    <xf numFmtId="0" fontId="60" fillId="0" borderId="0"/>
    <xf numFmtId="0" fontId="59" fillId="0" borderId="0">
      <alignment vertical="center"/>
    </xf>
    <xf numFmtId="0" fontId="62" fillId="0" borderId="0">
      <alignment vertical="center"/>
    </xf>
    <xf numFmtId="0" fontId="62" fillId="0" borderId="0"/>
    <xf numFmtId="0" fontId="62" fillId="0" borderId="0">
      <alignment vertical="center"/>
    </xf>
    <xf numFmtId="0" fontId="62" fillId="0" borderId="0">
      <alignment vertical="center"/>
    </xf>
    <xf numFmtId="0" fontId="62" fillId="0" borderId="0"/>
    <xf numFmtId="0" fontId="27" fillId="0" borderId="0">
      <alignment vertical="center"/>
    </xf>
    <xf numFmtId="0" fontId="62" fillId="0" borderId="0"/>
    <xf numFmtId="0" fontId="62" fillId="0" borderId="0"/>
    <xf numFmtId="180" fontId="62" fillId="0" borderId="0" applyFont="0" applyFill="0" applyBorder="0" applyAlignment="0" applyProtection="0"/>
    <xf numFmtId="43" fontId="62" fillId="0" borderId="0" applyFont="0" applyFill="0" applyBorder="0" applyAlignment="0" applyProtection="0"/>
  </cellStyleXfs>
  <cellXfs count="350">
    <xf numFmtId="0" fontId="0" fillId="0" borderId="0" xfId="0"/>
    <xf numFmtId="0" fontId="1" fillId="0" borderId="0" xfId="10" applyFont="1" applyAlignment="1">
      <alignment horizontal="center" vertical="center"/>
    </xf>
    <xf numFmtId="0" fontId="62" fillId="0" borderId="0" xfId="10" applyAlignment="1">
      <alignment horizontal="center" vertical="center"/>
    </xf>
    <xf numFmtId="0" fontId="62" fillId="0" borderId="0" xfId="10"/>
    <xf numFmtId="0" fontId="2" fillId="0" borderId="0" xfId="18" applyFont="1" applyAlignment="1">
      <alignment horizontal="center" vertical="center" wrapText="1"/>
    </xf>
    <xf numFmtId="0" fontId="62" fillId="0" borderId="0" xfId="10" applyAlignment="1">
      <alignment horizontal="right"/>
    </xf>
    <xf numFmtId="0" fontId="3" fillId="0" borderId="1" xfId="10" applyFont="1" applyBorder="1" applyAlignment="1">
      <alignment horizontal="center" vertical="center"/>
    </xf>
    <xf numFmtId="0" fontId="62" fillId="0" borderId="0" xfId="18">
      <alignment vertical="center"/>
    </xf>
    <xf numFmtId="0" fontId="0" fillId="0" borderId="0" xfId="18" applyFont="1" applyAlignment="1">
      <alignment horizontal="right" vertical="center"/>
    </xf>
    <xf numFmtId="0" fontId="62" fillId="0" borderId="0" xfId="18" applyAlignment="1">
      <alignment horizontal="right" vertical="center"/>
    </xf>
    <xf numFmtId="0" fontId="5" fillId="0" borderId="1" xfId="15" applyFont="1" applyBorder="1" applyAlignment="1">
      <alignment horizontal="center" vertical="center" wrapText="1"/>
    </xf>
    <xf numFmtId="0" fontId="6" fillId="0" borderId="1" xfId="15" applyFont="1" applyBorder="1" applyAlignment="1">
      <alignment horizontal="left" vertical="center" wrapText="1"/>
    </xf>
    <xf numFmtId="3" fontId="6" fillId="0" borderId="1" xfId="15" applyNumberFormat="1" applyFont="1" applyBorder="1" applyAlignment="1">
      <alignment horizontal="right" vertical="center" wrapText="1"/>
    </xf>
    <xf numFmtId="0" fontId="7" fillId="0" borderId="0" xfId="18" applyFont="1" applyAlignment="1">
      <alignment vertical="top"/>
    </xf>
    <xf numFmtId="0" fontId="0" fillId="0" borderId="0" xfId="18" applyFont="1">
      <alignment vertical="center"/>
    </xf>
    <xf numFmtId="0" fontId="8" fillId="0" borderId="0" xfId="18" applyFont="1">
      <alignment vertical="center"/>
    </xf>
    <xf numFmtId="0" fontId="9" fillId="0" borderId="0" xfId="18" applyFont="1">
      <alignment vertical="center"/>
    </xf>
    <xf numFmtId="0" fontId="10" fillId="0" borderId="0" xfId="18" applyFont="1">
      <alignment vertical="center"/>
    </xf>
    <xf numFmtId="0" fontId="11" fillId="0" borderId="1" xfId="17" applyFont="1" applyBorder="1" applyAlignment="1">
      <alignment horizontal="center" vertical="center" wrapText="1"/>
    </xf>
    <xf numFmtId="0" fontId="11" fillId="0" borderId="1" xfId="18" applyFont="1" applyBorder="1" applyAlignment="1">
      <alignment horizontal="center" vertical="center"/>
    </xf>
    <xf numFmtId="0" fontId="1" fillId="0" borderId="1" xfId="18" applyFont="1" applyBorder="1" applyAlignment="1">
      <alignment horizontal="center" vertical="center" wrapText="1"/>
    </xf>
    <xf numFmtId="184" fontId="0" fillId="0" borderId="1" xfId="11" applyNumberFormat="1" applyFont="1" applyFill="1" applyBorder="1" applyAlignment="1">
      <alignment horizontal="right" vertical="center"/>
    </xf>
    <xf numFmtId="0" fontId="0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horizontal="left" vertical="center"/>
    </xf>
    <xf numFmtId="0" fontId="13" fillId="0" borderId="1" xfId="0" applyNumberFormat="1" applyFont="1" applyFill="1" applyBorder="1" applyAlignment="1">
      <alignment vertical="center" wrapText="1"/>
    </xf>
    <xf numFmtId="189" fontId="13" fillId="0" borderId="1" xfId="0" applyNumberFormat="1" applyFont="1" applyFill="1" applyBorder="1" applyAlignment="1">
      <alignment horizontal="right" vertical="center"/>
    </xf>
    <xf numFmtId="0" fontId="14" fillId="0" borderId="1" xfId="0" applyNumberFormat="1" applyFont="1" applyFill="1" applyBorder="1" applyAlignment="1">
      <alignment vertical="center" wrapText="1"/>
    </xf>
    <xf numFmtId="186" fontId="0" fillId="2" borderId="1" xfId="11" applyNumberFormat="1" applyFont="1" applyFill="1" applyBorder="1" applyAlignment="1" applyProtection="1">
      <alignment horizontal="left" vertical="center" wrapText="1"/>
    </xf>
    <xf numFmtId="0" fontId="15" fillId="0" borderId="0" xfId="18" applyFont="1" applyAlignment="1">
      <alignment vertical="top"/>
    </xf>
    <xf numFmtId="0" fontId="11" fillId="0" borderId="0" xfId="18" applyFont="1">
      <alignment vertical="center"/>
    </xf>
    <xf numFmtId="0" fontId="1" fillId="0" borderId="0" xfId="18" applyFont="1">
      <alignment vertical="center"/>
    </xf>
    <xf numFmtId="0" fontId="15" fillId="0" borderId="0" xfId="18" applyFont="1">
      <alignment vertical="center"/>
    </xf>
    <xf numFmtId="0" fontId="0" fillId="0" borderId="0" xfId="7" applyFont="1" applyAlignment="1">
      <alignment wrapText="1"/>
    </xf>
    <xf numFmtId="0" fontId="11" fillId="0" borderId="1" xfId="18" applyFont="1" applyBorder="1" applyAlignment="1">
      <alignment horizontal="center" vertical="center" wrapText="1"/>
    </xf>
    <xf numFmtId="177" fontId="0" fillId="0" borderId="1" xfId="18" applyNumberFormat="1" applyFont="1" applyBorder="1">
      <alignment vertical="center"/>
    </xf>
    <xf numFmtId="182" fontId="0" fillId="0" borderId="2" xfId="3" applyNumberFormat="1" applyFont="1" applyFill="1" applyBorder="1" applyAlignment="1" applyProtection="1">
      <alignment horizontal="right" vertical="center"/>
    </xf>
    <xf numFmtId="0" fontId="62" fillId="0" borderId="0" xfId="23"/>
    <xf numFmtId="57" fontId="19" fillId="0" borderId="0" xfId="23" applyNumberFormat="1" applyFont="1"/>
    <xf numFmtId="0" fontId="20" fillId="0" borderId="0" xfId="23" applyFont="1" applyAlignment="1">
      <alignment horizontal="center"/>
    </xf>
    <xf numFmtId="57" fontId="21" fillId="0" borderId="0" xfId="23" applyNumberFormat="1" applyFont="1" applyAlignment="1">
      <alignment horizontal="center"/>
    </xf>
    <xf numFmtId="0" fontId="22" fillId="0" borderId="0" xfId="23" applyFont="1"/>
    <xf numFmtId="31" fontId="24" fillId="0" borderId="0" xfId="23" applyNumberFormat="1" applyFont="1"/>
    <xf numFmtId="0" fontId="25" fillId="0" borderId="0" xfId="21" applyFont="1">
      <alignment vertical="center"/>
    </xf>
    <xf numFmtId="177" fontId="0" fillId="0" borderId="0" xfId="6" applyNumberFormat="1" applyFont="1">
      <alignment vertical="center"/>
    </xf>
    <xf numFmtId="0" fontId="26" fillId="0" borderId="0" xfId="21" applyFont="1" applyAlignment="1">
      <alignment horizontal="center" vertical="center"/>
    </xf>
    <xf numFmtId="49" fontId="26" fillId="0" borderId="0" xfId="21" applyNumberFormat="1" applyFont="1" applyAlignment="1">
      <alignment horizontal="center" vertical="center"/>
    </xf>
    <xf numFmtId="0" fontId="26" fillId="0" borderId="0" xfId="21" applyFont="1" applyAlignment="1">
      <alignment horizontal="center" vertical="center" wrapText="1"/>
    </xf>
    <xf numFmtId="0" fontId="27" fillId="0" borderId="0" xfId="21">
      <alignment vertical="center"/>
    </xf>
    <xf numFmtId="0" fontId="29" fillId="0" borderId="0" xfId="21" applyFont="1" applyAlignment="1" applyProtection="1">
      <alignment horizontal="center" vertical="center"/>
      <protection locked="0"/>
    </xf>
    <xf numFmtId="178" fontId="30" fillId="0" borderId="3" xfId="21" applyNumberFormat="1" applyFont="1" applyBorder="1" applyAlignment="1">
      <alignment horizontal="left" vertical="center"/>
    </xf>
    <xf numFmtId="178" fontId="30" fillId="0" borderId="0" xfId="21" applyNumberFormat="1" applyFont="1" applyAlignment="1">
      <alignment horizontal="left" vertical="center"/>
    </xf>
    <xf numFmtId="49" fontId="30" fillId="0" borderId="0" xfId="21" applyNumberFormat="1" applyFont="1" applyAlignment="1">
      <alignment horizontal="center" vertical="center"/>
    </xf>
    <xf numFmtId="178" fontId="30" fillId="0" borderId="0" xfId="21" applyNumberFormat="1" applyFont="1" applyAlignment="1">
      <alignment horizontal="center" vertical="center" wrapText="1"/>
    </xf>
    <xf numFmtId="178" fontId="31" fillId="0" borderId="3" xfId="21" applyNumberFormat="1" applyFont="1" applyBorder="1" applyAlignment="1">
      <alignment horizontal="right" vertical="center"/>
    </xf>
    <xf numFmtId="178" fontId="31" fillId="0" borderId="1" xfId="21" applyNumberFormat="1" applyFont="1" applyBorder="1" applyAlignment="1">
      <alignment horizontal="center" vertical="center"/>
    </xf>
    <xf numFmtId="49" fontId="31" fillId="0" borderId="1" xfId="21" applyNumberFormat="1" applyFont="1" applyBorder="1" applyAlignment="1">
      <alignment horizontal="center" vertical="center" wrapText="1"/>
    </xf>
    <xf numFmtId="178" fontId="31" fillId="0" borderId="1" xfId="21" applyNumberFormat="1" applyFont="1" applyBorder="1" applyAlignment="1">
      <alignment horizontal="center" vertical="center" wrapText="1"/>
    </xf>
    <xf numFmtId="0" fontId="32" fillId="0" borderId="1" xfId="21" applyFont="1" applyBorder="1" applyAlignment="1">
      <alignment horizontal="center" vertical="center" wrapText="1"/>
    </xf>
    <xf numFmtId="49" fontId="32" fillId="0" borderId="1" xfId="21" applyNumberFormat="1" applyFont="1" applyBorder="1" applyAlignment="1">
      <alignment horizontal="center" vertical="center" wrapText="1"/>
    </xf>
    <xf numFmtId="178" fontId="32" fillId="0" borderId="1" xfId="21" applyNumberFormat="1" applyFont="1" applyBorder="1" applyAlignment="1">
      <alignment horizontal="center" vertical="center" wrapText="1"/>
    </xf>
    <xf numFmtId="177" fontId="1" fillId="0" borderId="1" xfId="21" applyNumberFormat="1" applyFont="1" applyBorder="1" applyAlignment="1" applyProtection="1">
      <alignment horizontal="right" vertical="center" wrapText="1"/>
      <protection locked="0"/>
    </xf>
    <xf numFmtId="0" fontId="32" fillId="0" borderId="1" xfId="21" applyFont="1" applyBorder="1" applyAlignment="1">
      <alignment vertical="center" wrapText="1"/>
    </xf>
    <xf numFmtId="49" fontId="32" fillId="0" borderId="1" xfId="21" applyNumberFormat="1" applyFont="1" applyBorder="1" applyAlignment="1">
      <alignment horizontal="center" vertical="center"/>
    </xf>
    <xf numFmtId="0" fontId="32" fillId="0" borderId="1" xfId="21" applyFont="1" applyBorder="1" applyAlignment="1">
      <alignment horizontal="left" vertical="center" wrapText="1"/>
    </xf>
    <xf numFmtId="0" fontId="31" fillId="0" borderId="1" xfId="21" applyFont="1" applyBorder="1" applyAlignment="1">
      <alignment horizontal="left" vertical="center" wrapText="1"/>
    </xf>
    <xf numFmtId="49" fontId="31" fillId="0" borderId="1" xfId="21" applyNumberFormat="1" applyFont="1" applyBorder="1" applyAlignment="1">
      <alignment horizontal="center" vertical="center"/>
    </xf>
    <xf numFmtId="177" fontId="0" fillId="0" borderId="1" xfId="21" applyNumberFormat="1" applyFont="1" applyBorder="1" applyAlignment="1" applyProtection="1">
      <alignment horizontal="right" vertical="center" wrapText="1"/>
      <protection locked="0"/>
    </xf>
    <xf numFmtId="0" fontId="31" fillId="0" borderId="1" xfId="21" applyFont="1" applyBorder="1" applyAlignment="1">
      <alignment vertical="center" wrapText="1"/>
    </xf>
    <xf numFmtId="178" fontId="32" fillId="0" borderId="1" xfId="21" applyNumberFormat="1" applyFont="1" applyBorder="1" applyAlignment="1">
      <alignment horizontal="left" vertical="center" wrapText="1"/>
    </xf>
    <xf numFmtId="0" fontId="0" fillId="0" borderId="0" xfId="6" applyFont="1">
      <alignment vertical="center"/>
    </xf>
    <xf numFmtId="0" fontId="33" fillId="0" borderId="0" xfId="21" applyFont="1" applyAlignment="1">
      <alignment horizontal="right" vertical="center"/>
    </xf>
    <xf numFmtId="0" fontId="34" fillId="0" borderId="0" xfId="6" applyFont="1" applyAlignment="1">
      <alignment vertical="top"/>
    </xf>
    <xf numFmtId="0" fontId="11" fillId="0" borderId="0" xfId="6" applyFont="1">
      <alignment vertical="center"/>
    </xf>
    <xf numFmtId="0" fontId="0" fillId="0" borderId="0" xfId="6" applyFont="1" applyAlignment="1">
      <alignment horizontal="right" vertical="center"/>
    </xf>
    <xf numFmtId="0" fontId="11" fillId="0" borderId="4" xfId="17" applyFont="1" applyBorder="1" applyAlignment="1">
      <alignment horizontal="center" vertical="center" wrapText="1"/>
    </xf>
    <xf numFmtId="177" fontId="11" fillId="0" borderId="1" xfId="17" applyNumberFormat="1" applyFont="1" applyBorder="1" applyAlignment="1">
      <alignment horizontal="center" vertical="center" wrapText="1"/>
    </xf>
    <xf numFmtId="177" fontId="11" fillId="0" borderId="1" xfId="22" applyNumberFormat="1" applyFont="1" applyBorder="1" applyAlignment="1">
      <alignment horizontal="center" vertical="center" wrapText="1"/>
    </xf>
    <xf numFmtId="0" fontId="11" fillId="0" borderId="1" xfId="22" applyFont="1" applyBorder="1" applyAlignment="1">
      <alignment horizontal="center" vertical="center" wrapText="1"/>
    </xf>
    <xf numFmtId="187" fontId="11" fillId="0" borderId="1" xfId="6" applyNumberFormat="1" applyFont="1" applyBorder="1" applyAlignment="1">
      <alignment horizontal="center" vertical="center" wrapText="1"/>
    </xf>
    <xf numFmtId="0" fontId="11" fillId="0" borderId="1" xfId="20" applyFont="1" applyBorder="1" applyAlignment="1">
      <alignment horizontal="left" vertical="center" indent="1"/>
    </xf>
    <xf numFmtId="177" fontId="0" fillId="0" borderId="1" xfId="6" applyNumberFormat="1" applyFont="1" applyBorder="1" applyAlignment="1">
      <alignment horizontal="right" vertical="center"/>
    </xf>
    <xf numFmtId="188" fontId="0" fillId="0" borderId="1" xfId="6" applyNumberFormat="1" applyFont="1" applyBorder="1" applyAlignment="1">
      <alignment horizontal="right" vertical="center"/>
    </xf>
    <xf numFmtId="177" fontId="0" fillId="0" borderId="1" xfId="6" applyNumberFormat="1" applyFont="1" applyBorder="1">
      <alignment vertical="center"/>
    </xf>
    <xf numFmtId="179" fontId="0" fillId="0" borderId="1" xfId="17" applyNumberFormat="1" applyFont="1" applyBorder="1" applyAlignment="1">
      <alignment vertical="center"/>
    </xf>
    <xf numFmtId="188" fontId="0" fillId="0" borderId="0" xfId="6" applyNumberFormat="1" applyFont="1">
      <alignment vertical="center"/>
    </xf>
    <xf numFmtId="0" fontId="11" fillId="0" borderId="1" xfId="6" applyFont="1" applyBorder="1" applyAlignment="1">
      <alignment horizontal="left" vertical="center" indent="1"/>
    </xf>
    <xf numFmtId="0" fontId="0" fillId="0" borderId="1" xfId="6" applyFont="1" applyBorder="1" applyAlignment="1">
      <alignment horizontal="left" vertical="center" wrapText="1" indent="3"/>
    </xf>
    <xf numFmtId="0" fontId="0" fillId="0" borderId="1" xfId="6" applyFont="1" applyBorder="1" applyAlignment="1">
      <alignment horizontal="left" vertical="center" wrapText="1"/>
    </xf>
    <xf numFmtId="0" fontId="34" fillId="0" borderId="0" xfId="17" applyFont="1" applyAlignment="1">
      <alignment vertical="top"/>
    </xf>
    <xf numFmtId="0" fontId="0" fillId="0" borderId="0" xfId="17" applyFont="1" applyAlignment="1">
      <alignment vertical="center"/>
    </xf>
    <xf numFmtId="0" fontId="11" fillId="0" borderId="0" xfId="17" applyFont="1" applyAlignment="1">
      <alignment vertical="center" wrapText="1"/>
    </xf>
    <xf numFmtId="0" fontId="11" fillId="0" borderId="0" xfId="17" applyFont="1" applyAlignment="1">
      <alignment vertical="center"/>
    </xf>
    <xf numFmtId="0" fontId="36" fillId="0" borderId="0" xfId="17" applyFont="1" applyAlignment="1">
      <alignment vertical="center"/>
    </xf>
    <xf numFmtId="0" fontId="1" fillId="0" borderId="0" xfId="17" applyFont="1" applyAlignment="1">
      <alignment vertical="center"/>
    </xf>
    <xf numFmtId="177" fontId="0" fillId="0" borderId="0" xfId="17" applyNumberFormat="1" applyFont="1" applyAlignment="1">
      <alignment vertical="center"/>
    </xf>
    <xf numFmtId="187" fontId="0" fillId="0" borderId="0" xfId="17" applyNumberFormat="1" applyFont="1" applyAlignment="1">
      <alignment vertical="center"/>
    </xf>
    <xf numFmtId="187" fontId="0" fillId="0" borderId="0" xfId="17" applyNumberFormat="1" applyFont="1" applyAlignment="1">
      <alignment horizontal="right" vertical="center"/>
    </xf>
    <xf numFmtId="0" fontId="38" fillId="0" borderId="1" xfId="17" applyFont="1" applyBorder="1" applyAlignment="1">
      <alignment horizontal="left" vertical="center" wrapText="1"/>
    </xf>
    <xf numFmtId="177" fontId="39" fillId="0" borderId="6" xfId="0" applyNumberFormat="1" applyFont="1" applyBorder="1" applyAlignment="1">
      <alignment horizontal="right" vertical="center"/>
    </xf>
    <xf numFmtId="187" fontId="39" fillId="0" borderId="6" xfId="0" applyNumberFormat="1" applyFont="1" applyBorder="1" applyAlignment="1">
      <alignment horizontal="right" vertical="center"/>
    </xf>
    <xf numFmtId="0" fontId="40" fillId="0" borderId="7" xfId="17" applyFont="1" applyBorder="1" applyAlignment="1">
      <alignment horizontal="left" vertical="center"/>
    </xf>
    <xf numFmtId="0" fontId="40" fillId="0" borderId="1" xfId="17" applyFont="1" applyBorder="1" applyAlignment="1">
      <alignment horizontal="left" vertical="center"/>
    </xf>
    <xf numFmtId="0" fontId="40" fillId="0" borderId="1" xfId="17" applyFont="1" applyBorder="1" applyAlignment="1">
      <alignment horizontal="left" vertical="center" indent="1"/>
    </xf>
    <xf numFmtId="0" fontId="41" fillId="0" borderId="1" xfId="17" applyFont="1" applyBorder="1" applyAlignment="1">
      <alignment vertical="center"/>
    </xf>
    <xf numFmtId="177" fontId="42" fillId="0" borderId="0" xfId="17" applyNumberFormat="1" applyFont="1" applyAlignment="1">
      <alignment vertical="center"/>
    </xf>
    <xf numFmtId="9" fontId="0" fillId="0" borderId="0" xfId="5" applyFont="1" applyFill="1" applyBorder="1" applyAlignment="1" applyProtection="1">
      <alignment vertical="center"/>
    </xf>
    <xf numFmtId="9" fontId="11" fillId="0" borderId="1" xfId="5" applyFont="1" applyFill="1" applyBorder="1" applyAlignment="1" applyProtection="1">
      <alignment horizontal="center" vertical="center" wrapText="1"/>
    </xf>
    <xf numFmtId="0" fontId="11" fillId="0" borderId="1" xfId="17" applyFont="1" applyBorder="1" applyAlignment="1">
      <alignment horizontal="left" vertical="center" wrapText="1"/>
    </xf>
    <xf numFmtId="177" fontId="0" fillId="0" borderId="1" xfId="19" applyNumberFormat="1" applyFont="1" applyBorder="1">
      <alignment vertical="center"/>
    </xf>
    <xf numFmtId="177" fontId="0" fillId="0" borderId="1" xfId="17" applyNumberFormat="1" applyFont="1" applyBorder="1" applyAlignment="1">
      <alignment horizontal="right" vertical="center"/>
    </xf>
    <xf numFmtId="9" fontId="0" fillId="0" borderId="1" xfId="5" applyFont="1" applyFill="1" applyBorder="1" applyAlignment="1" applyProtection="1">
      <alignment vertical="center"/>
    </xf>
    <xf numFmtId="182" fontId="41" fillId="0" borderId="1" xfId="3" applyNumberFormat="1" applyFont="1" applyFill="1" applyBorder="1" applyAlignment="1" applyProtection="1">
      <alignment horizontal="right" vertical="center"/>
    </xf>
    <xf numFmtId="0" fontId="0" fillId="0" borderId="1" xfId="17" applyFont="1" applyBorder="1" applyAlignment="1">
      <alignment vertical="center"/>
    </xf>
    <xf numFmtId="181" fontId="15" fillId="0" borderId="1" xfId="13" applyNumberFormat="1" applyFont="1" applyBorder="1">
      <alignment vertical="center"/>
    </xf>
    <xf numFmtId="177" fontId="39" fillId="0" borderId="8" xfId="0" applyNumberFormat="1" applyFont="1" applyBorder="1" applyAlignment="1">
      <alignment vertical="center"/>
    </xf>
    <xf numFmtId="187" fontId="39" fillId="0" borderId="8" xfId="0" applyNumberFormat="1" applyFont="1" applyBorder="1" applyAlignment="1">
      <alignment vertical="center"/>
    </xf>
    <xf numFmtId="0" fontId="38" fillId="0" borderId="0" xfId="17" applyFont="1" applyAlignment="1">
      <alignment horizontal="left" vertical="center"/>
    </xf>
    <xf numFmtId="0" fontId="42" fillId="0" borderId="0" xfId="0" applyFont="1"/>
    <xf numFmtId="0" fontId="34" fillId="0" borderId="0" xfId="6" applyFont="1" applyAlignment="1">
      <alignment vertical="top" wrapText="1"/>
    </xf>
    <xf numFmtId="0" fontId="41" fillId="0" borderId="0" xfId="6" applyFont="1">
      <alignment vertical="center"/>
    </xf>
    <xf numFmtId="185" fontId="41" fillId="0" borderId="0" xfId="5" applyNumberFormat="1" applyFont="1" applyFill="1" applyAlignment="1">
      <alignment vertical="center"/>
    </xf>
    <xf numFmtId="0" fontId="62" fillId="0" borderId="0" xfId="1">
      <alignment vertical="center"/>
    </xf>
    <xf numFmtId="185" fontId="0" fillId="0" borderId="0" xfId="5" applyNumberFormat="1" applyFont="1" applyFill="1" applyAlignment="1">
      <alignment horizontal="right" vertical="center"/>
    </xf>
    <xf numFmtId="0" fontId="0" fillId="0" borderId="0" xfId="1" applyFont="1">
      <alignment vertical="center"/>
    </xf>
    <xf numFmtId="0" fontId="0" fillId="0" borderId="0" xfId="1" applyFont="1" applyAlignment="1">
      <alignment horizontal="right" vertical="center"/>
    </xf>
    <xf numFmtId="177" fontId="0" fillId="0" borderId="1" xfId="2" applyNumberFormat="1" applyFont="1" applyFill="1" applyBorder="1" applyAlignment="1">
      <alignment horizontal="right" vertical="center"/>
    </xf>
    <xf numFmtId="0" fontId="41" fillId="0" borderId="1" xfId="6" applyFont="1" applyBorder="1">
      <alignment vertical="center"/>
    </xf>
    <xf numFmtId="185" fontId="41" fillId="0" borderId="1" xfId="5" applyNumberFormat="1" applyFont="1" applyFill="1" applyBorder="1" applyAlignment="1">
      <alignment vertical="center"/>
    </xf>
    <xf numFmtId="0" fontId="62" fillId="0" borderId="1" xfId="1" applyBorder="1">
      <alignment vertical="center"/>
    </xf>
    <xf numFmtId="189" fontId="41" fillId="0" borderId="0" xfId="6" applyNumberFormat="1" applyFont="1">
      <alignment vertical="center"/>
    </xf>
    <xf numFmtId="0" fontId="27" fillId="0" borderId="1" xfId="1" applyFont="1" applyBorder="1" applyAlignment="1">
      <alignment horizontal="left" vertical="center" indent="1" shrinkToFit="1"/>
    </xf>
    <xf numFmtId="0" fontId="27" fillId="0" borderId="1" xfId="1" applyFont="1" applyBorder="1" applyAlignment="1">
      <alignment horizontal="left" vertical="center" wrapText="1" indent="1"/>
    </xf>
    <xf numFmtId="0" fontId="0" fillId="0" borderId="1" xfId="1" applyFont="1" applyBorder="1" applyAlignment="1">
      <alignment horizontal="left" vertical="center" wrapText="1" indent="1"/>
    </xf>
    <xf numFmtId="179" fontId="0" fillId="0" borderId="0" xfId="17" applyNumberFormat="1" applyFont="1" applyAlignment="1">
      <alignment vertical="center"/>
    </xf>
    <xf numFmtId="179" fontId="41" fillId="0" borderId="0" xfId="6" applyNumberFormat="1" applyFont="1">
      <alignment vertical="center"/>
    </xf>
    <xf numFmtId="185" fontId="41" fillId="0" borderId="0" xfId="5" applyNumberFormat="1" applyFont="1" applyFill="1" applyBorder="1" applyAlignment="1">
      <alignment vertical="center"/>
    </xf>
    <xf numFmtId="181" fontId="62" fillId="0" borderId="0" xfId="1" applyNumberFormat="1">
      <alignment vertical="center"/>
    </xf>
    <xf numFmtId="0" fontId="34" fillId="0" borderId="0" xfId="6" applyFont="1" applyAlignment="1">
      <alignment horizontal="center" vertical="top" wrapText="1"/>
    </xf>
    <xf numFmtId="181" fontId="0" fillId="0" borderId="0" xfId="1" applyNumberFormat="1" applyFont="1">
      <alignment vertical="center"/>
    </xf>
    <xf numFmtId="183" fontId="11" fillId="0" borderId="0" xfId="6" applyNumberFormat="1" applyFont="1" applyAlignment="1">
      <alignment horizontal="center" vertical="center" wrapText="1"/>
    </xf>
    <xf numFmtId="181" fontId="11" fillId="0" borderId="1" xfId="17" applyNumberFormat="1" applyFont="1" applyBorder="1" applyAlignment="1">
      <alignment horizontal="center" vertical="center" wrapText="1"/>
    </xf>
    <xf numFmtId="181" fontId="62" fillId="0" borderId="1" xfId="1" applyNumberFormat="1" applyBorder="1">
      <alignment vertical="center"/>
    </xf>
    <xf numFmtId="10" fontId="0" fillId="0" borderId="0" xfId="5" applyNumberFormat="1" applyFont="1" applyFill="1" applyBorder="1" applyAlignment="1" applyProtection="1">
      <alignment horizontal="right" vertical="center"/>
    </xf>
    <xf numFmtId="0" fontId="44" fillId="0" borderId="0" xfId="23" applyFont="1"/>
    <xf numFmtId="0" fontId="0" fillId="0" borderId="1" xfId="6" applyFont="1" applyBorder="1" applyAlignment="1">
      <alignment horizontal="left" vertical="center" wrapText="1" indent="1"/>
    </xf>
    <xf numFmtId="0" fontId="46" fillId="0" borderId="0" xfId="6" applyFont="1" applyAlignment="1">
      <alignment vertical="top" wrapText="1"/>
    </xf>
    <xf numFmtId="0" fontId="27" fillId="0" borderId="0" xfId="6" applyFont="1">
      <alignment vertical="center"/>
    </xf>
    <xf numFmtId="0" fontId="47" fillId="0" borderId="0" xfId="6" applyFont="1" applyAlignment="1">
      <alignment horizontal="left" vertical="center"/>
    </xf>
    <xf numFmtId="0" fontId="27" fillId="0" borderId="0" xfId="20" applyFont="1"/>
    <xf numFmtId="0" fontId="48" fillId="0" borderId="0" xfId="6" applyFont="1">
      <alignment vertical="center"/>
    </xf>
    <xf numFmtId="182" fontId="48" fillId="0" borderId="0" xfId="25" applyNumberFormat="1" applyFont="1" applyFill="1" applyBorder="1" applyAlignment="1">
      <alignment vertical="center"/>
    </xf>
    <xf numFmtId="182" fontId="48" fillId="0" borderId="0" xfId="25" applyNumberFormat="1" applyFont="1" applyFill="1" applyAlignment="1">
      <alignment vertical="center"/>
    </xf>
    <xf numFmtId="0" fontId="48" fillId="0" borderId="0" xfId="6" applyFont="1" applyAlignment="1">
      <alignment horizontal="center" vertical="center"/>
    </xf>
    <xf numFmtId="0" fontId="46" fillId="0" borderId="0" xfId="6" applyFont="1" applyAlignment="1">
      <alignment horizontal="center" vertical="top" wrapText="1"/>
    </xf>
    <xf numFmtId="0" fontId="27" fillId="0" borderId="3" xfId="6" applyFont="1" applyBorder="1">
      <alignment vertical="center"/>
    </xf>
    <xf numFmtId="182" fontId="27" fillId="0" borderId="3" xfId="25" applyNumberFormat="1" applyFont="1" applyFill="1" applyBorder="1" applyAlignment="1">
      <alignment horizontal="right" vertical="center"/>
    </xf>
    <xf numFmtId="0" fontId="27" fillId="0" borderId="0" xfId="6" applyFont="1" applyAlignment="1">
      <alignment horizontal="right" vertical="center"/>
    </xf>
    <xf numFmtId="0" fontId="27" fillId="0" borderId="0" xfId="6" applyFont="1" applyAlignment="1">
      <alignment horizontal="center" vertical="center"/>
    </xf>
    <xf numFmtId="0" fontId="11" fillId="0" borderId="9" xfId="17" applyFont="1" applyBorder="1" applyAlignment="1">
      <alignment horizontal="center" vertical="center" wrapText="1"/>
    </xf>
    <xf numFmtId="0" fontId="47" fillId="0" borderId="0" xfId="17" applyFont="1" applyAlignment="1">
      <alignment horizontal="left" vertical="center" wrapText="1"/>
    </xf>
    <xf numFmtId="0" fontId="49" fillId="0" borderId="4" xfId="20" applyFont="1" applyBorder="1" applyAlignment="1">
      <alignment vertical="center"/>
    </xf>
    <xf numFmtId="182" fontId="12" fillId="0" borderId="1" xfId="25" applyNumberFormat="1" applyFont="1" applyFill="1" applyBorder="1" applyAlignment="1" applyProtection="1">
      <alignment horizontal="right" vertical="center"/>
    </xf>
    <xf numFmtId="182" fontId="48" fillId="0" borderId="0" xfId="25" applyNumberFormat="1" applyFont="1" applyFill="1" applyBorder="1" applyAlignment="1" applyProtection="1">
      <alignment horizontal="right" vertical="center"/>
    </xf>
    <xf numFmtId="0" fontId="0" fillId="0" borderId="4" xfId="6" applyFont="1" applyBorder="1" applyAlignment="1">
      <alignment horizontal="left" vertical="center" indent="1"/>
    </xf>
    <xf numFmtId="182" fontId="27" fillId="0" borderId="1" xfId="25" applyNumberFormat="1" applyFont="1" applyFill="1" applyBorder="1" applyAlignment="1" applyProtection="1">
      <alignment horizontal="right" vertical="center"/>
    </xf>
    <xf numFmtId="0" fontId="0" fillId="0" borderId="4" xfId="6" applyFont="1" applyBorder="1" applyAlignment="1">
      <alignment horizontal="left" vertical="center" wrapText="1" indent="1"/>
    </xf>
    <xf numFmtId="182" fontId="27" fillId="0" borderId="9" xfId="25" applyNumberFormat="1" applyFont="1" applyFill="1" applyBorder="1" applyAlignment="1" applyProtection="1">
      <alignment horizontal="right" vertical="center"/>
    </xf>
    <xf numFmtId="0" fontId="27" fillId="0" borderId="0" xfId="20" applyFont="1" applyAlignment="1">
      <alignment horizontal="center"/>
    </xf>
    <xf numFmtId="182" fontId="48" fillId="0" borderId="0" xfId="25" applyNumberFormat="1" applyFont="1" applyFill="1" applyAlignment="1" applyProtection="1">
      <alignment horizontal="right" vertical="center"/>
    </xf>
    <xf numFmtId="0" fontId="27" fillId="0" borderId="4" xfId="20" applyFont="1" applyBorder="1" applyAlignment="1">
      <alignment horizontal="left" vertical="center" indent="2"/>
    </xf>
    <xf numFmtId="182" fontId="27" fillId="0" borderId="10" xfId="25" applyNumberFormat="1" applyFont="1" applyFill="1" applyBorder="1" applyAlignment="1" applyProtection="1">
      <alignment horizontal="right" vertical="center"/>
    </xf>
    <xf numFmtId="182" fontId="41" fillId="0" borderId="10" xfId="3" applyNumberFormat="1" applyFont="1" applyFill="1" applyBorder="1" applyAlignment="1" applyProtection="1">
      <alignment horizontal="right" vertical="center"/>
    </xf>
    <xf numFmtId="0" fontId="62" fillId="0" borderId="0" xfId="6">
      <alignment vertical="center"/>
    </xf>
    <xf numFmtId="183" fontId="41" fillId="0" borderId="0" xfId="6" applyNumberFormat="1" applyFont="1">
      <alignment vertical="center"/>
    </xf>
    <xf numFmtId="183" fontId="0" fillId="0" borderId="0" xfId="6" applyNumberFormat="1" applyFont="1" applyAlignment="1">
      <alignment horizontal="right" vertical="center"/>
    </xf>
    <xf numFmtId="0" fontId="11" fillId="0" borderId="7" xfId="17" applyFont="1" applyBorder="1" applyAlignment="1">
      <alignment horizontal="center" vertical="center" wrapText="1"/>
    </xf>
    <xf numFmtId="187" fontId="11" fillId="0" borderId="7" xfId="6" applyNumberFormat="1" applyFont="1" applyBorder="1" applyAlignment="1">
      <alignment horizontal="center" vertical="center" wrapText="1"/>
    </xf>
    <xf numFmtId="0" fontId="1" fillId="0" borderId="1" xfId="6" applyFont="1" applyBorder="1" applyAlignment="1">
      <alignment horizontal="left" vertical="center"/>
    </xf>
    <xf numFmtId="177" fontId="39" fillId="0" borderId="8" xfId="0" applyNumberFormat="1" applyFont="1" applyBorder="1" applyAlignment="1">
      <alignment horizontal="right" vertical="center"/>
    </xf>
    <xf numFmtId="187" fontId="39" fillId="0" borderId="8" xfId="0" applyNumberFormat="1" applyFont="1" applyBorder="1" applyAlignment="1">
      <alignment horizontal="right" vertical="center"/>
    </xf>
    <xf numFmtId="0" fontId="39" fillId="0" borderId="8" xfId="0" applyFont="1" applyBorder="1" applyAlignment="1">
      <alignment horizontal="left" vertical="center" indent="2"/>
    </xf>
    <xf numFmtId="0" fontId="39" fillId="0" borderId="8" xfId="0" applyFont="1" applyBorder="1" applyAlignment="1">
      <alignment horizontal="left" vertical="center" indent="1"/>
    </xf>
    <xf numFmtId="0" fontId="0" fillId="0" borderId="2" xfId="6" applyFont="1" applyBorder="1" applyAlignment="1">
      <alignment horizontal="left" vertical="center" indent="1"/>
    </xf>
    <xf numFmtId="177" fontId="39" fillId="0" borderId="11" xfId="0" applyNumberFormat="1" applyFont="1" applyBorder="1" applyAlignment="1">
      <alignment horizontal="right" vertical="center"/>
    </xf>
    <xf numFmtId="187" fontId="39" fillId="0" borderId="11" xfId="0" applyNumberFormat="1" applyFont="1" applyBorder="1" applyAlignment="1">
      <alignment horizontal="right" vertical="center"/>
    </xf>
    <xf numFmtId="177" fontId="39" fillId="0" borderId="6" xfId="0" applyNumberFormat="1" applyFont="1" applyBorder="1" applyAlignment="1">
      <alignment vertical="center"/>
    </xf>
    <xf numFmtId="0" fontId="11" fillId="0" borderId="0" xfId="22" applyFont="1" applyAlignment="1">
      <alignment horizontal="center" vertical="center" wrapText="1"/>
    </xf>
    <xf numFmtId="188" fontId="62" fillId="0" borderId="0" xfId="6" applyNumberFormat="1">
      <alignment vertical="center"/>
    </xf>
    <xf numFmtId="181" fontId="0" fillId="0" borderId="0" xfId="6" applyNumberFormat="1" applyFont="1" applyAlignment="1">
      <alignment horizontal="right" vertical="center"/>
    </xf>
    <xf numFmtId="187" fontId="62" fillId="0" borderId="0" xfId="6" applyNumberFormat="1">
      <alignment vertical="center"/>
    </xf>
    <xf numFmtId="181" fontId="62" fillId="0" borderId="0" xfId="6" applyNumberFormat="1">
      <alignment vertical="center"/>
    </xf>
    <xf numFmtId="177" fontId="41" fillId="0" borderId="0" xfId="17" applyNumberFormat="1" applyFont="1" applyAlignment="1">
      <alignment vertical="center"/>
    </xf>
    <xf numFmtId="187" fontId="41" fillId="0" borderId="0" xfId="17" applyNumberFormat="1" applyFont="1" applyAlignment="1">
      <alignment vertical="center"/>
    </xf>
    <xf numFmtId="0" fontId="1" fillId="0" borderId="2" xfId="17" applyFont="1" applyBorder="1" applyAlignment="1">
      <alignment horizontal="left" vertical="center" wrapText="1"/>
    </xf>
    <xf numFmtId="177" fontId="0" fillId="0" borderId="2" xfId="19" applyNumberFormat="1" applyFont="1" applyBorder="1">
      <alignment vertical="center"/>
    </xf>
    <xf numFmtId="185" fontId="0" fillId="0" borderId="1" xfId="19" applyNumberFormat="1" applyFont="1" applyBorder="1">
      <alignment vertical="center"/>
    </xf>
    <xf numFmtId="182" fontId="0" fillId="0" borderId="1" xfId="3" applyNumberFormat="1" applyFont="1" applyFill="1" applyBorder="1" applyAlignment="1" applyProtection="1">
      <alignment horizontal="right" vertical="center"/>
    </xf>
    <xf numFmtId="0" fontId="0" fillId="0" borderId="1" xfId="17" applyFont="1" applyBorder="1" applyAlignment="1">
      <alignment horizontal="left" vertical="center" wrapText="1"/>
    </xf>
    <xf numFmtId="187" fontId="39" fillId="0" borderId="6" xfId="0" applyNumberFormat="1" applyFont="1" applyBorder="1" applyAlignment="1">
      <alignment vertical="center"/>
    </xf>
    <xf numFmtId="177" fontId="39" fillId="0" borderId="11" xfId="0" applyNumberFormat="1" applyFont="1" applyBorder="1" applyAlignment="1">
      <alignment vertical="center"/>
    </xf>
    <xf numFmtId="187" fontId="39" fillId="0" borderId="11" xfId="0" applyNumberFormat="1" applyFont="1" applyBorder="1" applyAlignment="1">
      <alignment vertical="center"/>
    </xf>
    <xf numFmtId="0" fontId="0" fillId="0" borderId="7" xfId="17" applyFont="1" applyBorder="1" applyAlignment="1">
      <alignment horizontal="left" vertical="center" wrapText="1"/>
    </xf>
    <xf numFmtId="0" fontId="50" fillId="0" borderId="0" xfId="21" applyFont="1">
      <alignment vertical="center"/>
    </xf>
    <xf numFmtId="0" fontId="51" fillId="0" borderId="0" xfId="21" applyFont="1">
      <alignment vertical="center"/>
    </xf>
    <xf numFmtId="178" fontId="52" fillId="0" borderId="3" xfId="21" applyNumberFormat="1" applyFont="1" applyBorder="1" applyAlignment="1">
      <alignment horizontal="left" vertical="center"/>
    </xf>
    <xf numFmtId="178" fontId="52" fillId="0" borderId="0" xfId="21" applyNumberFormat="1" applyFont="1" applyAlignment="1">
      <alignment horizontal="left" vertical="center"/>
    </xf>
    <xf numFmtId="49" fontId="52" fillId="0" borderId="0" xfId="21" applyNumberFormat="1" applyFont="1" applyAlignment="1">
      <alignment horizontal="center" vertical="center"/>
    </xf>
    <xf numFmtId="178" fontId="52" fillId="0" borderId="0" xfId="21" applyNumberFormat="1" applyFont="1" applyAlignment="1">
      <alignment horizontal="center" vertical="center" wrapText="1"/>
    </xf>
    <xf numFmtId="178" fontId="52" fillId="0" borderId="3" xfId="21" applyNumberFormat="1" applyFont="1" applyBorder="1" applyAlignment="1">
      <alignment horizontal="right" vertical="center"/>
    </xf>
    <xf numFmtId="178" fontId="52" fillId="0" borderId="1" xfId="21" applyNumberFormat="1" applyFont="1" applyBorder="1" applyAlignment="1">
      <alignment horizontal="center" vertical="center"/>
    </xf>
    <xf numFmtId="49" fontId="52" fillId="0" borderId="1" xfId="21" applyNumberFormat="1" applyFont="1" applyBorder="1" applyAlignment="1">
      <alignment horizontal="center" vertical="center" wrapText="1"/>
    </xf>
    <xf numFmtId="178" fontId="52" fillId="0" borderId="1" xfId="21" applyNumberFormat="1" applyFont="1" applyBorder="1" applyAlignment="1">
      <alignment horizontal="center" vertical="center" wrapText="1"/>
    </xf>
    <xf numFmtId="0" fontId="53" fillId="0" borderId="1" xfId="21" applyFont="1" applyBorder="1" applyAlignment="1">
      <alignment horizontal="center" vertical="center" wrapText="1"/>
    </xf>
    <xf numFmtId="49" fontId="53" fillId="0" borderId="1" xfId="21" applyNumberFormat="1" applyFont="1" applyBorder="1" applyAlignment="1">
      <alignment horizontal="center" vertical="center" wrapText="1"/>
    </xf>
    <xf numFmtId="178" fontId="53" fillId="0" borderId="1" xfId="21" applyNumberFormat="1" applyFont="1" applyBorder="1" applyAlignment="1">
      <alignment horizontal="center" vertical="center" wrapText="1"/>
    </xf>
    <xf numFmtId="177" fontId="3" fillId="0" borderId="1" xfId="21" applyNumberFormat="1" applyFont="1" applyBorder="1" applyAlignment="1" applyProtection="1">
      <alignment horizontal="right" vertical="center" wrapText="1"/>
      <protection locked="0"/>
    </xf>
    <xf numFmtId="0" fontId="53" fillId="0" borderId="1" xfId="21" applyFont="1" applyBorder="1" applyAlignment="1">
      <alignment vertical="center" wrapText="1"/>
    </xf>
    <xf numFmtId="49" fontId="53" fillId="0" borderId="1" xfId="21" applyNumberFormat="1" applyFont="1" applyBorder="1" applyAlignment="1">
      <alignment horizontal="center" vertical="center"/>
    </xf>
    <xf numFmtId="0" fontId="53" fillId="0" borderId="1" xfId="21" applyFont="1" applyBorder="1" applyAlignment="1">
      <alignment horizontal="left" vertical="center" wrapText="1"/>
    </xf>
    <xf numFmtId="0" fontId="52" fillId="0" borderId="1" xfId="21" applyFont="1" applyBorder="1" applyAlignment="1">
      <alignment vertical="center" wrapText="1"/>
    </xf>
    <xf numFmtId="49" fontId="52" fillId="0" borderId="1" xfId="21" applyNumberFormat="1" applyFont="1" applyBorder="1" applyAlignment="1">
      <alignment horizontal="center" vertical="center"/>
    </xf>
    <xf numFmtId="0" fontId="52" fillId="0" borderId="1" xfId="21" applyFont="1" applyBorder="1" applyAlignment="1">
      <alignment horizontal="left" vertical="center" wrapText="1"/>
    </xf>
    <xf numFmtId="177" fontId="4" fillId="0" borderId="1" xfId="21" applyNumberFormat="1" applyFont="1" applyBorder="1" applyAlignment="1" applyProtection="1">
      <alignment horizontal="right" vertical="center" wrapText="1"/>
      <protection locked="0"/>
    </xf>
    <xf numFmtId="178" fontId="53" fillId="0" borderId="1" xfId="21" applyNumberFormat="1" applyFont="1" applyBorder="1" applyAlignment="1">
      <alignment horizontal="left" vertical="center" wrapText="1"/>
    </xf>
    <xf numFmtId="0" fontId="0" fillId="0" borderId="0" xfId="10" applyFont="1"/>
    <xf numFmtId="182" fontId="41" fillId="0" borderId="0" xfId="24" applyNumberFormat="1" applyFont="1" applyFill="1" applyAlignment="1">
      <alignment vertical="center"/>
    </xf>
    <xf numFmtId="0" fontId="62" fillId="0" borderId="0" xfId="20"/>
    <xf numFmtId="182" fontId="0" fillId="0" borderId="0" xfId="24" applyNumberFormat="1" applyFont="1" applyFill="1" applyAlignment="1">
      <alignment vertical="center"/>
    </xf>
    <xf numFmtId="0" fontId="0" fillId="0" borderId="0" xfId="20" applyFont="1" applyAlignment="1">
      <alignment horizontal="right" vertical="center"/>
    </xf>
    <xf numFmtId="0" fontId="0" fillId="0" borderId="3" xfId="20" applyFont="1" applyBorder="1" applyAlignment="1">
      <alignment horizontal="right" vertical="center"/>
    </xf>
    <xf numFmtId="177" fontId="27" fillId="0" borderId="1" xfId="24" applyNumberFormat="1" applyFont="1" applyFill="1" applyBorder="1" applyAlignment="1" applyProtection="1">
      <alignment horizontal="right" vertical="center"/>
    </xf>
    <xf numFmtId="182" fontId="27" fillId="0" borderId="1" xfId="24" applyNumberFormat="1" applyFont="1" applyFill="1" applyBorder="1" applyAlignment="1" applyProtection="1">
      <alignment horizontal="right" vertical="center"/>
    </xf>
    <xf numFmtId="182" fontId="41" fillId="0" borderId="1" xfId="24" applyNumberFormat="1" applyFont="1" applyFill="1" applyBorder="1" applyAlignment="1">
      <alignment vertical="center"/>
    </xf>
    <xf numFmtId="177" fontId="11" fillId="0" borderId="1" xfId="20" applyNumberFormat="1" applyFont="1" applyBorder="1" applyAlignment="1">
      <alignment horizontal="left" vertical="center" indent="1"/>
    </xf>
    <xf numFmtId="0" fontId="0" fillId="0" borderId="1" xfId="20" applyFont="1" applyBorder="1" applyAlignment="1">
      <alignment horizontal="left" vertical="center" indent="2"/>
    </xf>
    <xf numFmtId="0" fontId="0" fillId="0" borderId="1" xfId="20" applyFont="1" applyBorder="1" applyAlignment="1">
      <alignment horizontal="right"/>
    </xf>
    <xf numFmtId="0" fontId="0" fillId="0" borderId="1" xfId="20" applyFont="1" applyBorder="1" applyAlignment="1">
      <alignment horizontal="left" vertical="center" indent="4"/>
    </xf>
    <xf numFmtId="0" fontId="62" fillId="0" borderId="1" xfId="20" applyBorder="1"/>
    <xf numFmtId="0" fontId="11" fillId="0" borderId="0" xfId="16" applyFont="1" applyAlignment="1">
      <alignment vertical="top" wrapText="1"/>
    </xf>
    <xf numFmtId="0" fontId="11" fillId="0" borderId="0" xfId="16" applyFont="1">
      <alignment vertical="center"/>
    </xf>
    <xf numFmtId="0" fontId="0" fillId="0" borderId="0" xfId="4" applyFont="1"/>
    <xf numFmtId="0" fontId="0" fillId="0" borderId="0" xfId="16" applyFont="1">
      <alignment vertical="center"/>
    </xf>
    <xf numFmtId="0" fontId="11" fillId="0" borderId="1" xfId="8" applyFont="1" applyBorder="1" applyAlignment="1">
      <alignment horizontal="center" vertical="center" wrapText="1"/>
    </xf>
    <xf numFmtId="3" fontId="56" fillId="0" borderId="10" xfId="0" applyNumberFormat="1" applyFont="1" applyBorder="1" applyAlignment="1">
      <alignment horizontal="right" vertical="center"/>
    </xf>
    <xf numFmtId="0" fontId="56" fillId="0" borderId="2" xfId="0" applyFont="1" applyBorder="1" applyAlignment="1">
      <alignment horizontal="left" vertical="center"/>
    </xf>
    <xf numFmtId="0" fontId="0" fillId="0" borderId="0" xfId="0" applyFill="1"/>
    <xf numFmtId="0" fontId="0" fillId="0" borderId="0" xfId="6" applyFont="1" applyFill="1">
      <alignment vertical="center"/>
    </xf>
    <xf numFmtId="187" fontId="0" fillId="0" borderId="0" xfId="6" applyNumberFormat="1" applyFont="1" applyAlignment="1">
      <alignment horizontal="right" vertical="center"/>
    </xf>
    <xf numFmtId="181" fontId="41" fillId="0" borderId="0" xfId="6" applyNumberFormat="1" applyFont="1" applyFill="1" applyAlignment="1">
      <alignment horizontal="right" vertical="center"/>
    </xf>
    <xf numFmtId="0" fontId="11" fillId="0" borderId="1" xfId="8" applyFont="1" applyFill="1" applyBorder="1" applyAlignment="1">
      <alignment horizontal="center" vertical="center" wrapText="1"/>
    </xf>
    <xf numFmtId="0" fontId="56" fillId="0" borderId="1" xfId="0" applyNumberFormat="1" applyFont="1" applyFill="1" applyBorder="1" applyAlignment="1" applyProtection="1">
      <alignment horizontal="left" vertical="center"/>
    </xf>
    <xf numFmtId="187" fontId="0" fillId="0" borderId="0" xfId="6" applyNumberFormat="1" applyFont="1">
      <alignment vertical="center"/>
    </xf>
    <xf numFmtId="0" fontId="57" fillId="0" borderId="8" xfId="0" applyFont="1" applyFill="1" applyBorder="1" applyAlignment="1">
      <alignment horizontal="left" vertical="center" wrapText="1" indent="1"/>
    </xf>
    <xf numFmtId="177" fontId="39" fillId="0" borderId="8" xfId="0" applyNumberFormat="1" applyFont="1" applyFill="1" applyBorder="1" applyAlignment="1">
      <alignment horizontal="right" vertical="center"/>
    </xf>
    <xf numFmtId="187" fontId="39" fillId="0" borderId="8" xfId="0" applyNumberFormat="1" applyFont="1" applyFill="1" applyBorder="1" applyAlignment="1">
      <alignment horizontal="right" vertical="center"/>
    </xf>
    <xf numFmtId="0" fontId="39" fillId="0" borderId="8" xfId="0" applyFont="1" applyFill="1" applyBorder="1" applyAlignment="1">
      <alignment horizontal="left" vertical="center" indent="1"/>
    </xf>
    <xf numFmtId="0" fontId="39" fillId="0" borderId="8" xfId="0" applyFont="1" applyFill="1" applyBorder="1" applyAlignment="1">
      <alignment horizontal="left" vertical="center" indent="2"/>
    </xf>
    <xf numFmtId="0" fontId="39" fillId="0" borderId="13" xfId="0" applyFont="1" applyFill="1" applyBorder="1" applyAlignment="1">
      <alignment horizontal="left" vertical="center" indent="1"/>
    </xf>
    <xf numFmtId="177" fontId="39" fillId="0" borderId="14" xfId="0" applyNumberFormat="1" applyFont="1" applyFill="1" applyBorder="1" applyAlignment="1">
      <alignment horizontal="right" vertical="center"/>
    </xf>
    <xf numFmtId="0" fontId="11" fillId="0" borderId="2" xfId="6" applyFont="1" applyBorder="1" applyAlignment="1">
      <alignment horizontal="left" vertical="center" indent="1"/>
    </xf>
    <xf numFmtId="177" fontId="39" fillId="0" borderId="15" xfId="0" applyNumberFormat="1" applyFont="1" applyBorder="1" applyAlignment="1">
      <alignment vertical="center"/>
    </xf>
    <xf numFmtId="187" fontId="39" fillId="0" borderId="15" xfId="0" applyNumberFormat="1" applyFont="1" applyBorder="1" applyAlignment="1">
      <alignment vertical="center"/>
    </xf>
    <xf numFmtId="187" fontId="39" fillId="0" borderId="16" xfId="0" applyNumberFormat="1" applyFont="1" applyBorder="1" applyAlignment="1">
      <alignment vertical="center"/>
    </xf>
    <xf numFmtId="0" fontId="0" fillId="0" borderId="1" xfId="6" applyFont="1" applyBorder="1" applyAlignment="1">
      <alignment horizontal="left" vertical="center"/>
    </xf>
    <xf numFmtId="185" fontId="0" fillId="0" borderId="1" xfId="6" applyNumberFormat="1" applyFont="1" applyBorder="1" applyAlignment="1">
      <alignment horizontal="right" vertical="center"/>
    </xf>
    <xf numFmtId="185" fontId="0" fillId="0" borderId="1" xfId="5" applyNumberFormat="1" applyFont="1" applyFill="1" applyBorder="1" applyAlignment="1" applyProtection="1">
      <alignment horizontal="right" vertical="center"/>
    </xf>
    <xf numFmtId="177" fontId="0" fillId="0" borderId="6" xfId="0" applyNumberFormat="1" applyBorder="1" applyAlignment="1">
      <alignment vertical="center"/>
    </xf>
    <xf numFmtId="0" fontId="0" fillId="0" borderId="1" xfId="6" applyFont="1" applyBorder="1">
      <alignment vertical="center"/>
    </xf>
    <xf numFmtId="187" fontId="0" fillId="0" borderId="1" xfId="5" applyNumberFormat="1" applyFont="1" applyFill="1" applyBorder="1" applyAlignment="1">
      <alignment vertical="center"/>
    </xf>
    <xf numFmtId="187" fontId="0" fillId="0" borderId="0" xfId="5" applyNumberFormat="1" applyFont="1" applyFill="1" applyAlignment="1">
      <alignment vertical="center"/>
    </xf>
    <xf numFmtId="0" fontId="1" fillId="0" borderId="0" xfId="6" applyFont="1">
      <alignment vertical="center"/>
    </xf>
    <xf numFmtId="0" fontId="0" fillId="0" borderId="0" xfId="17" applyFont="1" applyAlignment="1">
      <alignment vertical="center" wrapText="1"/>
    </xf>
    <xf numFmtId="0" fontId="11" fillId="0" borderId="1" xfId="17" applyFont="1" applyBorder="1" applyAlignment="1">
      <alignment horizontal="left" vertical="center"/>
    </xf>
    <xf numFmtId="0" fontId="0" fillId="0" borderId="1" xfId="17" applyFont="1" applyBorder="1" applyAlignment="1">
      <alignment horizontal="left" vertical="center" indent="1"/>
    </xf>
    <xf numFmtId="176" fontId="39" fillId="0" borderId="8" xfId="0" applyNumberFormat="1" applyFont="1" applyFill="1" applyBorder="1" applyAlignment="1">
      <alignment horizontal="right" vertical="center"/>
    </xf>
    <xf numFmtId="0" fontId="0" fillId="0" borderId="1" xfId="17" applyFont="1" applyBorder="1" applyAlignment="1">
      <alignment horizontal="left" vertical="center" wrapText="1" indent="1"/>
    </xf>
    <xf numFmtId="0" fontId="0" fillId="0" borderId="17" xfId="17" applyFont="1" applyBorder="1" applyAlignment="1">
      <alignment horizontal="left" vertical="center" indent="1"/>
    </xf>
    <xf numFmtId="187" fontId="39" fillId="0" borderId="14" xfId="0" applyNumberFormat="1" applyFont="1" applyFill="1" applyBorder="1" applyAlignment="1">
      <alignment horizontal="right" vertical="center"/>
    </xf>
    <xf numFmtId="0" fontId="11" fillId="0" borderId="18" xfId="17" applyFont="1" applyBorder="1" applyAlignment="1">
      <alignment horizontal="left" vertical="center" wrapText="1"/>
    </xf>
    <xf numFmtId="177" fontId="39" fillId="0" borderId="15" xfId="0" applyNumberFormat="1" applyFont="1" applyFill="1" applyBorder="1" applyAlignment="1">
      <alignment vertical="center"/>
    </xf>
    <xf numFmtId="177" fontId="39" fillId="0" borderId="15" xfId="0" applyNumberFormat="1" applyFont="1" applyFill="1" applyBorder="1" applyAlignment="1">
      <alignment horizontal="right" vertical="center"/>
    </xf>
    <xf numFmtId="187" fontId="39" fillId="0" borderId="15" xfId="0" applyNumberFormat="1" applyFont="1" applyFill="1" applyBorder="1" applyAlignment="1">
      <alignment vertical="center"/>
    </xf>
    <xf numFmtId="0" fontId="0" fillId="0" borderId="1" xfId="17" applyFont="1" applyBorder="1" applyAlignment="1">
      <alignment horizontal="left" vertical="center"/>
    </xf>
    <xf numFmtId="0" fontId="54" fillId="0" borderId="0" xfId="23" applyFont="1" applyAlignment="1">
      <alignment vertical="center" wrapText="1"/>
    </xf>
    <xf numFmtId="0" fontId="16" fillId="0" borderId="0" xfId="23" applyFont="1" applyAlignment="1">
      <alignment horizontal="center" vertical="center" wrapText="1"/>
    </xf>
    <xf numFmtId="0" fontId="58" fillId="0" borderId="0" xfId="0" applyFont="1"/>
    <xf numFmtId="187" fontId="0" fillId="0" borderId="0" xfId="6" applyNumberFormat="1" applyFont="1" applyFill="1" applyAlignment="1">
      <alignment horizontal="right" vertical="center"/>
    </xf>
    <xf numFmtId="3" fontId="56" fillId="0" borderId="1" xfId="0" applyNumberFormat="1" applyFont="1" applyFill="1" applyBorder="1" applyAlignment="1" applyProtection="1">
      <alignment horizontal="right" vertical="center"/>
    </xf>
    <xf numFmtId="0" fontId="0" fillId="0" borderId="0" xfId="16" applyFont="1" applyFill="1">
      <alignment vertical="center"/>
    </xf>
    <xf numFmtId="0" fontId="55" fillId="0" borderId="10" xfId="0" applyFont="1" applyFill="1" applyBorder="1" applyAlignment="1">
      <alignment vertical="center"/>
    </xf>
    <xf numFmtId="0" fontId="56" fillId="0" borderId="10" xfId="0" applyFont="1" applyFill="1" applyBorder="1" applyAlignment="1">
      <alignment vertical="center"/>
    </xf>
    <xf numFmtId="0" fontId="56" fillId="0" borderId="3" xfId="0" applyFont="1" applyFill="1" applyBorder="1" applyAlignment="1">
      <alignment vertical="center"/>
    </xf>
    <xf numFmtId="0" fontId="11" fillId="0" borderId="1" xfId="17" applyFont="1" applyBorder="1" applyAlignment="1">
      <alignment horizontal="center" vertical="center" wrapText="1"/>
    </xf>
    <xf numFmtId="0" fontId="11" fillId="0" borderId="1" xfId="8" applyFont="1" applyFill="1" applyBorder="1" applyAlignment="1">
      <alignment horizontal="center" vertical="center" wrapText="1"/>
    </xf>
    <xf numFmtId="0" fontId="62" fillId="0" borderId="1" xfId="18" applyFont="1" applyBorder="1" applyAlignment="1">
      <alignment horizontal="left" vertical="center" wrapText="1" indent="1"/>
    </xf>
    <xf numFmtId="0" fontId="62" fillId="0" borderId="0" xfId="6" applyFont="1">
      <alignment vertical="center"/>
    </xf>
    <xf numFmtId="0" fontId="62" fillId="0" borderId="4" xfId="6" applyFont="1" applyBorder="1" applyAlignment="1">
      <alignment horizontal="left" vertical="center" wrapText="1" indent="1"/>
    </xf>
    <xf numFmtId="0" fontId="62" fillId="0" borderId="4" xfId="6" applyFont="1" applyBorder="1" applyAlignment="1">
      <alignment horizontal="left" vertical="center" indent="1"/>
    </xf>
    <xf numFmtId="0" fontId="11" fillId="0" borderId="2" xfId="17" applyFont="1" applyBorder="1" applyAlignment="1">
      <alignment horizontal="center" vertical="center" wrapText="1"/>
    </xf>
    <xf numFmtId="0" fontId="62" fillId="0" borderId="1" xfId="17" applyFont="1" applyBorder="1" applyAlignment="1">
      <alignment horizontal="left" vertical="center" indent="1"/>
    </xf>
    <xf numFmtId="187" fontId="0" fillId="0" borderId="1" xfId="19" applyNumberFormat="1" applyFont="1" applyBorder="1">
      <alignment vertical="center"/>
    </xf>
    <xf numFmtId="0" fontId="14" fillId="0" borderId="1" xfId="17" applyFont="1" applyBorder="1" applyAlignment="1">
      <alignment horizontal="left" vertical="center"/>
    </xf>
    <xf numFmtId="0" fontId="56" fillId="0" borderId="9" xfId="0" applyNumberFormat="1" applyFont="1" applyFill="1" applyBorder="1" applyAlignment="1" applyProtection="1">
      <alignment horizontal="left" vertical="center"/>
    </xf>
    <xf numFmtId="0" fontId="55" fillId="0" borderId="4" xfId="0" applyNumberFormat="1" applyFont="1" applyFill="1" applyBorder="1" applyAlignment="1" applyProtection="1">
      <alignment horizontal="left" vertical="center"/>
    </xf>
    <xf numFmtId="0" fontId="56" fillId="0" borderId="4" xfId="0" applyNumberFormat="1" applyFont="1" applyFill="1" applyBorder="1" applyAlignment="1" applyProtection="1">
      <alignment horizontal="left" vertical="center"/>
    </xf>
    <xf numFmtId="0" fontId="56" fillId="0" borderId="7" xfId="0" applyNumberFormat="1" applyFont="1" applyFill="1" applyBorder="1" applyAlignment="1" applyProtection="1">
      <alignment horizontal="left" vertical="center"/>
    </xf>
    <xf numFmtId="0" fontId="56" fillId="0" borderId="19" xfId="0" applyNumberFormat="1" applyFont="1" applyFill="1" applyBorder="1" applyAlignment="1" applyProtection="1">
      <alignment horizontal="left" vertical="center"/>
    </xf>
    <xf numFmtId="3" fontId="56" fillId="0" borderId="7" xfId="0" applyNumberFormat="1" applyFont="1" applyFill="1" applyBorder="1" applyAlignment="1" applyProtection="1">
      <alignment horizontal="right" vertical="center"/>
    </xf>
    <xf numFmtId="0" fontId="11" fillId="0" borderId="1" xfId="8" applyFont="1" applyFill="1" applyBorder="1" applyAlignment="1">
      <alignment horizontal="center" vertical="center" wrapText="1"/>
    </xf>
    <xf numFmtId="177" fontId="4" fillId="0" borderId="1" xfId="10" applyNumberFormat="1" applyFont="1" applyFill="1" applyBorder="1" applyAlignment="1">
      <alignment horizontal="right" vertical="center"/>
    </xf>
    <xf numFmtId="0" fontId="45" fillId="0" borderId="0" xfId="0" applyFont="1" applyAlignment="1">
      <alignment horizontal="center"/>
    </xf>
    <xf numFmtId="0" fontId="4" fillId="0" borderId="0" xfId="23" applyFont="1" applyAlignment="1">
      <alignment horizontal="center" wrapText="1"/>
    </xf>
    <xf numFmtId="0" fontId="3" fillId="0" borderId="0" xfId="23" applyFont="1" applyAlignment="1">
      <alignment horizontal="center" wrapText="1"/>
    </xf>
    <xf numFmtId="31" fontId="23" fillId="0" borderId="0" xfId="23" applyNumberFormat="1" applyFont="1" applyAlignment="1">
      <alignment horizontal="center"/>
    </xf>
    <xf numFmtId="0" fontId="2" fillId="0" borderId="0" xfId="17" applyFont="1" applyAlignment="1">
      <alignment horizontal="center" vertical="top"/>
    </xf>
    <xf numFmtId="0" fontId="11" fillId="0" borderId="1" xfId="17" applyFont="1" applyBorder="1" applyAlignment="1">
      <alignment horizontal="center" vertical="center"/>
    </xf>
    <xf numFmtId="177" fontId="11" fillId="0" borderId="1" xfId="17" applyNumberFormat="1" applyFont="1" applyBorder="1" applyAlignment="1">
      <alignment horizontal="center" vertical="center"/>
    </xf>
    <xf numFmtId="0" fontId="11" fillId="0" borderId="1" xfId="17" applyFont="1" applyBorder="1" applyAlignment="1">
      <alignment horizontal="center" vertical="center" wrapText="1"/>
    </xf>
    <xf numFmtId="0" fontId="2" fillId="0" borderId="0" xfId="6" applyFont="1" applyAlignment="1">
      <alignment horizontal="center" vertical="top"/>
    </xf>
    <xf numFmtId="0" fontId="2" fillId="3" borderId="0" xfId="6" applyFont="1" applyFill="1" applyAlignment="1">
      <alignment horizontal="center" vertical="top"/>
    </xf>
    <xf numFmtId="0" fontId="11" fillId="0" borderId="1" xfId="6" applyFont="1" applyBorder="1" applyAlignment="1">
      <alignment horizontal="center" vertical="center"/>
    </xf>
    <xf numFmtId="181" fontId="11" fillId="0" borderId="1" xfId="6" applyNumberFormat="1" applyFont="1" applyBorder="1" applyAlignment="1">
      <alignment horizontal="center" vertical="center"/>
    </xf>
    <xf numFmtId="0" fontId="2" fillId="0" borderId="0" xfId="6" applyFont="1" applyFill="1" applyAlignment="1">
      <alignment horizontal="center" vertical="center" wrapText="1"/>
    </xf>
    <xf numFmtId="0" fontId="2" fillId="0" borderId="0" xfId="6" applyFont="1" applyAlignment="1">
      <alignment horizontal="center" vertical="center" wrapText="1"/>
    </xf>
    <xf numFmtId="0" fontId="11" fillId="0" borderId="1" xfId="8" applyFont="1" applyFill="1" applyBorder="1" applyAlignment="1">
      <alignment horizontal="center" vertical="center" wrapText="1"/>
    </xf>
    <xf numFmtId="0" fontId="54" fillId="0" borderId="0" xfId="16" applyFont="1" applyAlignment="1">
      <alignment horizontal="center" vertical="center" wrapText="1"/>
    </xf>
    <xf numFmtId="0" fontId="55" fillId="0" borderId="12" xfId="0" applyFont="1" applyBorder="1" applyAlignment="1">
      <alignment horizontal="center" vertical="center"/>
    </xf>
    <xf numFmtId="0" fontId="55" fillId="0" borderId="10" xfId="0" applyFont="1" applyBorder="1" applyAlignment="1">
      <alignment horizontal="center" vertical="center"/>
    </xf>
    <xf numFmtId="0" fontId="2" fillId="0" borderId="0" xfId="20" applyFont="1" applyAlignment="1">
      <alignment horizontal="center" vertical="top"/>
    </xf>
    <xf numFmtId="0" fontId="28" fillId="0" borderId="0" xfId="21" applyFont="1" applyAlignment="1" applyProtection="1">
      <alignment horizontal="center" vertical="center"/>
      <protection locked="0"/>
    </xf>
    <xf numFmtId="0" fontId="62" fillId="0" borderId="0" xfId="23" applyAlignment="1">
      <alignment horizontal="center"/>
    </xf>
    <xf numFmtId="0" fontId="16" fillId="0" borderId="0" xfId="23" applyFont="1" applyAlignment="1">
      <alignment horizontal="center" wrapText="1"/>
    </xf>
    <xf numFmtId="0" fontId="4" fillId="0" borderId="0" xfId="23" applyFont="1" applyAlignment="1">
      <alignment horizontal="left" wrapText="1"/>
    </xf>
    <xf numFmtId="0" fontId="35" fillId="0" borderId="0" xfId="6" applyFont="1" applyAlignment="1">
      <alignment horizontal="center" vertical="top"/>
    </xf>
    <xf numFmtId="0" fontId="45" fillId="0" borderId="0" xfId="23" applyFont="1" applyAlignment="1">
      <alignment horizontal="center" wrapText="1"/>
    </xf>
    <xf numFmtId="0" fontId="18" fillId="0" borderId="0" xfId="23" applyFont="1" applyAlignment="1">
      <alignment horizontal="center"/>
    </xf>
    <xf numFmtId="0" fontId="34" fillId="0" borderId="0" xfId="6" applyFont="1" applyAlignment="1">
      <alignment horizontal="center" vertical="top" wrapText="1"/>
    </xf>
    <xf numFmtId="0" fontId="2" fillId="0" borderId="0" xfId="6" applyFont="1" applyAlignment="1">
      <alignment horizontal="center" vertical="top" wrapText="1"/>
    </xf>
    <xf numFmtId="0" fontId="10" fillId="0" borderId="0" xfId="23" applyFont="1" applyAlignment="1">
      <alignment horizontal="center" wrapText="1"/>
    </xf>
    <xf numFmtId="0" fontId="17" fillId="0" borderId="0" xfId="23" applyFont="1" applyAlignment="1">
      <alignment horizontal="center"/>
    </xf>
    <xf numFmtId="9" fontId="2" fillId="0" borderId="0" xfId="5" applyFont="1" applyFill="1" applyBorder="1" applyAlignment="1" applyProtection="1">
      <alignment horizontal="center" vertical="top"/>
    </xf>
    <xf numFmtId="9" fontId="11" fillId="0" borderId="1" xfId="5" applyFont="1" applyFill="1" applyBorder="1" applyAlignment="1" applyProtection="1">
      <alignment horizontal="center" vertical="center"/>
    </xf>
    <xf numFmtId="0" fontId="43" fillId="0" borderId="0" xfId="17" applyFont="1" applyAlignment="1">
      <alignment horizontal="center" vertical="top"/>
    </xf>
    <xf numFmtId="0" fontId="37" fillId="0" borderId="1" xfId="17" applyFont="1" applyBorder="1" applyAlignment="1">
      <alignment horizontal="center" vertical="center"/>
    </xf>
    <xf numFmtId="0" fontId="11" fillId="0" borderId="4" xfId="17" applyFont="1" applyBorder="1" applyAlignment="1">
      <alignment horizontal="center" vertical="center" wrapText="1"/>
    </xf>
    <xf numFmtId="0" fontId="11" fillId="0" borderId="5" xfId="17" applyFont="1" applyBorder="1" applyAlignment="1">
      <alignment horizontal="center" vertical="center" wrapText="1"/>
    </xf>
    <xf numFmtId="0" fontId="2" fillId="0" borderId="0" xfId="18" applyFont="1" applyAlignment="1">
      <alignment horizontal="center" vertical="top" wrapText="1"/>
    </xf>
    <xf numFmtId="0" fontId="11" fillId="0" borderId="1" xfId="18" applyFont="1" applyBorder="1" applyAlignment="1">
      <alignment horizontal="center" vertical="center"/>
    </xf>
    <xf numFmtId="0" fontId="2" fillId="0" borderId="0" xfId="18" applyFont="1" applyAlignment="1">
      <alignment horizontal="center" vertical="top"/>
    </xf>
    <xf numFmtId="0" fontId="2" fillId="0" borderId="0" xfId="18" applyFont="1" applyAlignment="1">
      <alignment horizontal="center" vertical="center" wrapText="1"/>
    </xf>
  </cellXfs>
  <cellStyles count="26">
    <cellStyle name="百分比" xfId="5" builtinId="5"/>
    <cellStyle name="常规" xfId="0" builtinId="0"/>
    <cellStyle name="常规 10" xfId="10"/>
    <cellStyle name="常规 16" xfId="9"/>
    <cellStyle name="常规 18" xfId="12"/>
    <cellStyle name="常规 2" xfId="13"/>
    <cellStyle name="常规 2 3" xfId="11"/>
    <cellStyle name="常规 20" xfId="14"/>
    <cellStyle name="常规 28" xfId="15"/>
    <cellStyle name="常规_（20091202）人代会附表-表样" xfId="6"/>
    <cellStyle name="常规_（20091202）人代会附表-表样 2" xfId="16"/>
    <cellStyle name="常规_（20091202）人代会附表-表样 2 2 2" xfId="7"/>
    <cellStyle name="常规_（修改后）新科目人代会报表---印刷稿5.8" xfId="17"/>
    <cellStyle name="常规_046-2010年土地出让金、四项收费、新增地全年预计----------------" xfId="18"/>
    <cellStyle name="常规_2006年支出预算表（2006-02-24）最最后稿" xfId="19"/>
    <cellStyle name="常规_2010年人代会报表 2 2" xfId="8"/>
    <cellStyle name="常规_2015年社会保险基金预算草案表样（报人大）" xfId="1"/>
    <cellStyle name="常规_2016人代会附表（2015-9-11）（姚局）-财经委 2" xfId="4"/>
    <cellStyle name="常规_格式--2015人代会附表-屈开开提供--2015.01.10" xfId="20"/>
    <cellStyle name="常规_汇总~提前告知分类分科目-----调整" xfId="21"/>
    <cellStyle name="常规_十四届人大四次会议附表（2006-03-14）打印稿" xfId="22"/>
    <cellStyle name="常规_新科目人代会报表---报送人大财经委稿" xfId="23"/>
    <cellStyle name="千位分隔" xfId="3" builtinId="3"/>
    <cellStyle name="千位分隔[0]" xfId="2" builtinId="6"/>
    <cellStyle name="千位分隔_20151228 2016预算草案中转移支付部分 崔填执行(1)" xfId="24"/>
    <cellStyle name="千位分隔_格式--2015人代会附表-屈开开提供--2015.01.10" xfId="25"/>
  </cellStyles>
  <dxfs count="0"/>
  <tableStyles count="0" defaultTableStyle="TableStyleMedium2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EDEDED"/>
      <color rgb="FFFFFFFF"/>
      <color rgb="FFFF000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view="pageBreakPreview" zoomScaleNormal="100" zoomScaleSheetLayoutView="100" workbookViewId="0">
      <selection activeCell="A13" sqref="A13:M13"/>
    </sheetView>
  </sheetViews>
  <sheetFormatPr defaultColWidth="9" defaultRowHeight="14.25"/>
  <sheetData>
    <row r="1" spans="1:13" ht="20.25">
      <c r="A1" s="285"/>
    </row>
    <row r="13" spans="1:13" ht="39">
      <c r="A13" s="310" t="s">
        <v>1351</v>
      </c>
      <c r="B13" s="310"/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</row>
  </sheetData>
  <mergeCells count="1">
    <mergeCell ref="A13:M13"/>
  </mergeCells>
  <phoneticPr fontId="61" type="noConversion"/>
  <printOptions horizontalCentered="1"/>
  <pageMargins left="0.70763888888888904" right="0.70763888888888904" top="0.74791666666666701" bottom="0.74791666666666701" header="0.31388888888888899" footer="0.31388888888888899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2:A39"/>
  <sheetViews>
    <sheetView showGridLines="0" view="pageBreakPreview" zoomScaleNormal="50" zoomScaleSheetLayoutView="100" workbookViewId="0">
      <selection activeCell="A4" sqref="A4"/>
    </sheetView>
  </sheetViews>
  <sheetFormatPr defaultColWidth="9" defaultRowHeight="14.25"/>
  <cols>
    <col min="1" max="1" width="84.75" style="36" customWidth="1"/>
    <col min="2" max="16384" width="9" style="36"/>
  </cols>
  <sheetData>
    <row r="2" spans="1:1" ht="71.25" customHeight="1">
      <c r="A2" s="283"/>
    </row>
    <row r="3" spans="1:1" ht="71.25" customHeight="1">
      <c r="A3" s="283"/>
    </row>
    <row r="4" spans="1:1" ht="157.5" customHeight="1">
      <c r="A4" s="284" t="s">
        <v>0</v>
      </c>
    </row>
    <row r="6" spans="1:1" ht="14.25" customHeight="1"/>
    <row r="7" spans="1:1" ht="14.25" customHeight="1"/>
    <row r="8" spans="1:1" ht="14.25" customHeight="1"/>
    <row r="9" spans="1:1" ht="6" customHeight="1">
      <c r="A9" s="311" t="s">
        <v>326</v>
      </c>
    </row>
    <row r="10" spans="1:1" ht="14.25" hidden="1" customHeight="1">
      <c r="A10" s="312"/>
    </row>
    <row r="11" spans="1:1" ht="14.25" hidden="1" customHeight="1">
      <c r="A11" s="312"/>
    </row>
    <row r="12" spans="1:1" ht="14.25" hidden="1" customHeight="1">
      <c r="A12" s="312"/>
    </row>
    <row r="13" spans="1:1">
      <c r="A13" s="312"/>
    </row>
    <row r="14" spans="1:1">
      <c r="A14" s="312"/>
    </row>
    <row r="15" spans="1:1">
      <c r="A15" s="312"/>
    </row>
    <row r="16" spans="1:1">
      <c r="A16" s="312"/>
    </row>
    <row r="17" spans="1:1" ht="22.5" customHeight="1">
      <c r="A17" s="312"/>
    </row>
    <row r="22" spans="1:1" ht="101.25" customHeight="1"/>
    <row r="23" spans="1:1" ht="11.25" customHeight="1"/>
    <row r="28" spans="1:1" ht="47.25" customHeight="1">
      <c r="A28" s="38"/>
    </row>
    <row r="29" spans="1:1" ht="35.25">
      <c r="A29" s="38"/>
    </row>
    <row r="30" spans="1:1" ht="35.25">
      <c r="A30" s="38"/>
    </row>
    <row r="31" spans="1:1" ht="35.25">
      <c r="A31" s="38"/>
    </row>
    <row r="32" spans="1:1" ht="35.25">
      <c r="A32" s="38"/>
    </row>
    <row r="33" spans="1:1" ht="15.75">
      <c r="A33" s="40"/>
    </row>
    <row r="34" spans="1:1">
      <c r="A34" s="313"/>
    </row>
    <row r="35" spans="1:1" ht="35.25" customHeight="1">
      <c r="A35" s="313"/>
    </row>
    <row r="36" spans="1:1" ht="3.75" customHeight="1"/>
    <row r="37" spans="1:1" ht="14.25" hidden="1" customHeight="1"/>
    <row r="38" spans="1:1" ht="14.25" hidden="1" customHeight="1"/>
    <row r="39" spans="1:1" ht="23.25" customHeight="1"/>
  </sheetData>
  <mergeCells count="2">
    <mergeCell ref="A9:A17"/>
    <mergeCell ref="A34:A35"/>
  </mergeCells>
  <phoneticPr fontId="61" type="noConversion"/>
  <printOptions horizontalCentered="1" verticalCentered="1"/>
  <pageMargins left="0.59027777777777801" right="0.59027777777777801" top="0.78680555555555598" bottom="0.78680555555555598" header="0.59027777777777801" footer="0.235416666666667"/>
  <pageSetup paperSize="9" scale="7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showGridLines="0" view="pageBreakPreview" zoomScaleNormal="100" zoomScaleSheetLayoutView="100" workbookViewId="0">
      <pane xSplit="1" ySplit="6" topLeftCell="B7" activePane="bottomRight" state="frozen"/>
      <selection pane="topRight"/>
      <selection pane="bottomLeft"/>
      <selection pane="bottomRight" sqref="A1:H1"/>
    </sheetView>
  </sheetViews>
  <sheetFormatPr defaultColWidth="9" defaultRowHeight="14.25"/>
  <cols>
    <col min="1" max="1" width="28.5" style="89" customWidth="1"/>
    <col min="2" max="2" width="9.875" style="89" customWidth="1"/>
    <col min="3" max="3" width="10.125" style="89" customWidth="1"/>
    <col min="4" max="4" width="10.125" style="94" customWidth="1"/>
    <col min="5" max="5" width="12" style="94" customWidth="1"/>
    <col min="6" max="6" width="11.625" style="95" customWidth="1"/>
    <col min="7" max="7" width="12.125" style="94" customWidth="1"/>
    <col min="8" max="8" width="10.625" style="95" customWidth="1"/>
    <col min="9" max="16384" width="9" style="89"/>
  </cols>
  <sheetData>
    <row r="1" spans="1:8" s="88" customFormat="1" ht="48" customHeight="1">
      <c r="A1" s="314" t="s">
        <v>325</v>
      </c>
      <c r="B1" s="314"/>
      <c r="C1" s="314"/>
      <c r="D1" s="314"/>
      <c r="E1" s="314"/>
      <c r="F1" s="314"/>
      <c r="G1" s="314"/>
      <c r="H1" s="314"/>
    </row>
    <row r="2" spans="1:8" ht="15" customHeight="1">
      <c r="F2" s="96"/>
      <c r="H2" s="96" t="s">
        <v>1</v>
      </c>
    </row>
    <row r="3" spans="1:8" ht="30" customHeight="1">
      <c r="A3" s="317" t="s">
        <v>2</v>
      </c>
      <c r="B3" s="315" t="s">
        <v>287</v>
      </c>
      <c r="C3" s="315"/>
      <c r="D3" s="315"/>
      <c r="E3" s="315"/>
      <c r="F3" s="315"/>
      <c r="G3" s="316" t="s">
        <v>288</v>
      </c>
      <c r="H3" s="316"/>
    </row>
    <row r="4" spans="1:8" s="90" customFormat="1" ht="54" customHeight="1">
      <c r="A4" s="317"/>
      <c r="B4" s="18" t="s">
        <v>3</v>
      </c>
      <c r="C4" s="18" t="s">
        <v>4</v>
      </c>
      <c r="D4" s="18" t="s">
        <v>5</v>
      </c>
      <c r="E4" s="18" t="s">
        <v>6</v>
      </c>
      <c r="F4" s="18" t="s">
        <v>297</v>
      </c>
      <c r="G4" s="18" t="s">
        <v>3</v>
      </c>
      <c r="H4" s="78" t="s">
        <v>289</v>
      </c>
    </row>
    <row r="5" spans="1:8" ht="26.25" customHeight="1">
      <c r="A5" s="107" t="s">
        <v>7</v>
      </c>
      <c r="B5" s="253">
        <f t="shared" ref="B5:G5" si="0">B6+B20</f>
        <v>445000</v>
      </c>
      <c r="C5" s="253">
        <f t="shared" si="0"/>
        <v>475000</v>
      </c>
      <c r="D5" s="253">
        <f t="shared" si="0"/>
        <v>479807</v>
      </c>
      <c r="E5" s="254">
        <f t="shared" ref="E5:E26" si="1">D5/C5*100</f>
        <v>101.01199999999999</v>
      </c>
      <c r="F5" s="254">
        <v>113.40515397396777</v>
      </c>
      <c r="G5" s="253">
        <f t="shared" si="0"/>
        <v>490000</v>
      </c>
      <c r="H5" s="254">
        <f t="shared" ref="H5:H18" si="2">G5/D5*100</f>
        <v>102.12439585083169</v>
      </c>
    </row>
    <row r="6" spans="1:8" s="91" customFormat="1" ht="26.25" customHeight="1">
      <c r="A6" s="272" t="s">
        <v>8</v>
      </c>
      <c r="B6" s="253">
        <f t="shared" ref="B6:G6" si="3">SUM(B7:B19)</f>
        <v>333000</v>
      </c>
      <c r="C6" s="253">
        <f t="shared" si="3"/>
        <v>372000</v>
      </c>
      <c r="D6" s="253">
        <f t="shared" si="3"/>
        <v>375322</v>
      </c>
      <c r="E6" s="254">
        <f t="shared" si="1"/>
        <v>100.89301075268817</v>
      </c>
      <c r="F6" s="254">
        <v>122.54932051642058</v>
      </c>
      <c r="G6" s="253">
        <f t="shared" si="3"/>
        <v>380000</v>
      </c>
      <c r="H6" s="254">
        <f t="shared" si="2"/>
        <v>101.24639642760083</v>
      </c>
    </row>
    <row r="7" spans="1:8" ht="26.25" customHeight="1">
      <c r="A7" s="273" t="s">
        <v>9</v>
      </c>
      <c r="B7" s="253">
        <v>122573</v>
      </c>
      <c r="C7" s="253">
        <v>133532</v>
      </c>
      <c r="D7" s="253">
        <v>134505</v>
      </c>
      <c r="E7" s="254">
        <f t="shared" si="1"/>
        <v>100.72866429020759</v>
      </c>
      <c r="F7" s="254">
        <v>128.93995168526399</v>
      </c>
      <c r="G7" s="253">
        <v>164420</v>
      </c>
      <c r="H7" s="254">
        <f t="shared" si="2"/>
        <v>122.24080889186276</v>
      </c>
    </row>
    <row r="8" spans="1:8" ht="26.25" customHeight="1">
      <c r="A8" s="273" t="s">
        <v>10</v>
      </c>
      <c r="B8" s="253">
        <v>46500</v>
      </c>
      <c r="C8" s="253">
        <v>44500</v>
      </c>
      <c r="D8" s="253">
        <v>44846</v>
      </c>
      <c r="E8" s="254">
        <f t="shared" si="1"/>
        <v>100.77752808988765</v>
      </c>
      <c r="F8" s="254">
        <v>98.434996378322609</v>
      </c>
      <c r="G8" s="253">
        <v>46500</v>
      </c>
      <c r="H8" s="254">
        <f t="shared" si="2"/>
        <v>103.68817731793247</v>
      </c>
    </row>
    <row r="9" spans="1:8" ht="26.25" customHeight="1">
      <c r="A9" s="273" t="s">
        <v>11</v>
      </c>
      <c r="B9" s="253">
        <v>19900</v>
      </c>
      <c r="C9" s="253">
        <v>19200</v>
      </c>
      <c r="D9" s="253">
        <v>19670</v>
      </c>
      <c r="E9" s="254">
        <f t="shared" si="1"/>
        <v>102.44791666666666</v>
      </c>
      <c r="F9" s="254">
        <v>103.70097005482918</v>
      </c>
      <c r="G9" s="253">
        <v>19500</v>
      </c>
      <c r="H9" s="254">
        <f t="shared" si="2"/>
        <v>99.135739705134711</v>
      </c>
    </row>
    <row r="10" spans="1:8" ht="26.25" customHeight="1">
      <c r="A10" s="273" t="s">
        <v>12</v>
      </c>
      <c r="B10" s="253">
        <v>85</v>
      </c>
      <c r="C10" s="253">
        <v>13</v>
      </c>
      <c r="D10" s="253">
        <v>50</v>
      </c>
      <c r="E10" s="254">
        <f t="shared" si="1"/>
        <v>384.61538461538464</v>
      </c>
      <c r="F10" s="254">
        <v>147.05882352941177</v>
      </c>
      <c r="G10" s="253">
        <v>30</v>
      </c>
      <c r="H10" s="254">
        <f t="shared" si="2"/>
        <v>60</v>
      </c>
    </row>
    <row r="11" spans="1:8" ht="26.25" customHeight="1">
      <c r="A11" s="273" t="s">
        <v>13</v>
      </c>
      <c r="B11" s="253">
        <v>28747</v>
      </c>
      <c r="C11" s="253">
        <v>33400</v>
      </c>
      <c r="D11" s="253">
        <v>34035</v>
      </c>
      <c r="E11" s="254">
        <f t="shared" si="1"/>
        <v>101.90119760479041</v>
      </c>
      <c r="F11" s="254">
        <v>120.41819983017265</v>
      </c>
      <c r="G11" s="253">
        <v>37000</v>
      </c>
      <c r="H11" s="254">
        <f t="shared" si="2"/>
        <v>108.7116203907742</v>
      </c>
    </row>
    <row r="12" spans="1:8" ht="26.25" customHeight="1">
      <c r="A12" s="273" t="s">
        <v>14</v>
      </c>
      <c r="B12" s="253">
        <v>64000</v>
      </c>
      <c r="C12" s="253">
        <v>57500</v>
      </c>
      <c r="D12" s="253">
        <v>57961</v>
      </c>
      <c r="E12" s="254">
        <f t="shared" si="1"/>
        <v>100.80173913043478</v>
      </c>
      <c r="F12" s="254">
        <v>89.625792484923466</v>
      </c>
      <c r="G12" s="253">
        <v>57000</v>
      </c>
      <c r="H12" s="254">
        <f t="shared" si="2"/>
        <v>98.341988578526937</v>
      </c>
    </row>
    <row r="13" spans="1:8" ht="26.25" customHeight="1">
      <c r="A13" s="273" t="s">
        <v>15</v>
      </c>
      <c r="B13" s="253">
        <v>18000</v>
      </c>
      <c r="C13" s="253">
        <v>35000</v>
      </c>
      <c r="D13" s="253">
        <v>34888</v>
      </c>
      <c r="E13" s="254">
        <f t="shared" si="1"/>
        <v>99.68</v>
      </c>
      <c r="F13" s="254">
        <v>197.81141917559674</v>
      </c>
      <c r="G13" s="253">
        <v>22000</v>
      </c>
      <c r="H13" s="254">
        <f t="shared" si="2"/>
        <v>63.058931437743638</v>
      </c>
    </row>
    <row r="14" spans="1:8" ht="26.25" customHeight="1">
      <c r="A14" s="273" t="s">
        <v>16</v>
      </c>
      <c r="B14" s="253">
        <v>4500</v>
      </c>
      <c r="C14" s="253">
        <v>3500</v>
      </c>
      <c r="D14" s="253">
        <v>3498</v>
      </c>
      <c r="E14" s="254">
        <f t="shared" si="1"/>
        <v>99.94285714285715</v>
      </c>
      <c r="F14" s="254">
        <v>83.107626514611539</v>
      </c>
      <c r="G14" s="253">
        <v>3500</v>
      </c>
      <c r="H14" s="254">
        <f t="shared" si="2"/>
        <v>100.05717552887363</v>
      </c>
    </row>
    <row r="15" spans="1:8" ht="26.25" customHeight="1">
      <c r="A15" s="273" t="s">
        <v>17</v>
      </c>
      <c r="B15" s="253">
        <v>5000</v>
      </c>
      <c r="C15" s="253">
        <v>16200</v>
      </c>
      <c r="D15" s="253">
        <v>16129</v>
      </c>
      <c r="E15" s="254">
        <f t="shared" si="1"/>
        <v>99.561728395061735</v>
      </c>
      <c r="F15" s="254">
        <v>2278.1073446327687</v>
      </c>
      <c r="G15" s="253">
        <v>6000</v>
      </c>
      <c r="H15" s="254">
        <f t="shared" si="2"/>
        <v>37.2000744001488</v>
      </c>
    </row>
    <row r="16" spans="1:8" ht="26.25" customHeight="1">
      <c r="A16" s="273" t="s">
        <v>18</v>
      </c>
      <c r="B16" s="253">
        <v>6920</v>
      </c>
      <c r="C16" s="253">
        <v>6600</v>
      </c>
      <c r="D16" s="253">
        <v>6733</v>
      </c>
      <c r="E16" s="254">
        <f t="shared" si="1"/>
        <v>102.01515151515153</v>
      </c>
      <c r="F16" s="254">
        <v>97.934545454545457</v>
      </c>
      <c r="G16" s="253">
        <v>7000</v>
      </c>
      <c r="H16" s="254">
        <f t="shared" si="2"/>
        <v>103.96554284865587</v>
      </c>
    </row>
    <row r="17" spans="1:8" ht="26.25" customHeight="1">
      <c r="A17" s="273" t="s">
        <v>19</v>
      </c>
      <c r="B17" s="253">
        <v>16700</v>
      </c>
      <c r="C17" s="253">
        <v>22500</v>
      </c>
      <c r="D17" s="253">
        <v>22953</v>
      </c>
      <c r="E17" s="254">
        <f t="shared" si="1"/>
        <v>102.01333333333334</v>
      </c>
      <c r="F17" s="254">
        <v>153.54204294601647</v>
      </c>
      <c r="G17" s="253">
        <v>17000</v>
      </c>
      <c r="H17" s="254">
        <f t="shared" si="2"/>
        <v>74.06439245414542</v>
      </c>
    </row>
    <row r="18" spans="1:8" ht="26.25" customHeight="1">
      <c r="A18" s="273" t="s">
        <v>20</v>
      </c>
      <c r="B18" s="253">
        <v>75</v>
      </c>
      <c r="C18" s="253">
        <v>51</v>
      </c>
      <c r="D18" s="253">
        <v>50</v>
      </c>
      <c r="E18" s="254">
        <f t="shared" si="1"/>
        <v>98.039215686274503</v>
      </c>
      <c r="F18" s="254">
        <v>178.57142857142858</v>
      </c>
      <c r="G18" s="253">
        <v>50</v>
      </c>
      <c r="H18" s="254">
        <f t="shared" si="2"/>
        <v>100</v>
      </c>
    </row>
    <row r="19" spans="1:8" ht="26.25" customHeight="1">
      <c r="A19" s="273" t="s">
        <v>21</v>
      </c>
      <c r="B19" s="253"/>
      <c r="C19" s="253">
        <v>4</v>
      </c>
      <c r="D19" s="253">
        <v>4</v>
      </c>
      <c r="E19" s="254">
        <f t="shared" si="1"/>
        <v>100</v>
      </c>
      <c r="F19" s="254">
        <v>8.8888888888888893</v>
      </c>
      <c r="G19" s="253"/>
      <c r="H19" s="274"/>
    </row>
    <row r="20" spans="1:8" s="92" customFormat="1" ht="26.25" customHeight="1">
      <c r="A20" s="272" t="s">
        <v>22</v>
      </c>
      <c r="B20" s="253">
        <f t="shared" ref="B20:G20" si="4">SUM(B21:B26)</f>
        <v>112000</v>
      </c>
      <c r="C20" s="253">
        <f t="shared" si="4"/>
        <v>103000</v>
      </c>
      <c r="D20" s="253">
        <f t="shared" si="4"/>
        <v>104485</v>
      </c>
      <c r="E20" s="254">
        <f t="shared" si="1"/>
        <v>101.44174757281554</v>
      </c>
      <c r="F20" s="254">
        <v>89.434130224516167</v>
      </c>
      <c r="G20" s="253">
        <f t="shared" si="4"/>
        <v>110000</v>
      </c>
      <c r="H20" s="254">
        <f t="shared" ref="H20:H23" si="5">G20/D20*100</f>
        <v>105.27826960807771</v>
      </c>
    </row>
    <row r="21" spans="1:8" ht="26.25" customHeight="1">
      <c r="A21" s="273" t="s">
        <v>23</v>
      </c>
      <c r="B21" s="253">
        <v>29758</v>
      </c>
      <c r="C21" s="253">
        <v>31200</v>
      </c>
      <c r="D21" s="253">
        <v>31750</v>
      </c>
      <c r="E21" s="254">
        <f t="shared" si="1"/>
        <v>101.76282051282051</v>
      </c>
      <c r="F21" s="254">
        <v>118.69158878504673</v>
      </c>
      <c r="G21" s="253">
        <v>33000</v>
      </c>
      <c r="H21" s="254">
        <f t="shared" si="5"/>
        <v>103.93700787401573</v>
      </c>
    </row>
    <row r="22" spans="1:8" ht="26.25" customHeight="1">
      <c r="A22" s="273" t="s">
        <v>24</v>
      </c>
      <c r="B22" s="253">
        <v>4157</v>
      </c>
      <c r="C22" s="253">
        <v>6100</v>
      </c>
      <c r="D22" s="253">
        <v>6730</v>
      </c>
      <c r="E22" s="254">
        <f t="shared" si="1"/>
        <v>110.32786885245902</v>
      </c>
      <c r="F22" s="254">
        <v>150.99842943684092</v>
      </c>
      <c r="G22" s="253">
        <v>7000</v>
      </c>
      <c r="H22" s="254">
        <f t="shared" si="5"/>
        <v>104.01188707280834</v>
      </c>
    </row>
    <row r="23" spans="1:8" s="271" customFormat="1" ht="26.25" customHeight="1">
      <c r="A23" s="275" t="s">
        <v>25</v>
      </c>
      <c r="B23" s="253">
        <v>4527</v>
      </c>
      <c r="C23" s="253">
        <v>6200</v>
      </c>
      <c r="D23" s="253">
        <v>6284</v>
      </c>
      <c r="E23" s="254">
        <f t="shared" si="1"/>
        <v>101.35483870967741</v>
      </c>
      <c r="F23" s="254">
        <v>130.56305838354456</v>
      </c>
      <c r="G23" s="253">
        <v>7000</v>
      </c>
      <c r="H23" s="254">
        <f t="shared" si="5"/>
        <v>111.39401654996817</v>
      </c>
    </row>
    <row r="24" spans="1:8" s="271" customFormat="1" ht="26.25" customHeight="1">
      <c r="A24" s="275" t="s">
        <v>26</v>
      </c>
      <c r="B24" s="253"/>
      <c r="C24" s="253"/>
      <c r="D24" s="253"/>
      <c r="E24" s="254"/>
      <c r="F24" s="254"/>
      <c r="G24" s="253"/>
      <c r="H24" s="274"/>
    </row>
    <row r="25" spans="1:8" ht="26.25" customHeight="1">
      <c r="A25" s="273" t="s">
        <v>27</v>
      </c>
      <c r="B25" s="253">
        <v>73558</v>
      </c>
      <c r="C25" s="253">
        <v>35500</v>
      </c>
      <c r="D25" s="253">
        <v>35567</v>
      </c>
      <c r="E25" s="254">
        <f t="shared" si="1"/>
        <v>100.18873239436618</v>
      </c>
      <c r="F25" s="254">
        <v>46.330502292621929</v>
      </c>
      <c r="G25" s="253">
        <v>38000</v>
      </c>
      <c r="H25" s="254">
        <f>G25/D25*100</f>
        <v>106.84061067843788</v>
      </c>
    </row>
    <row r="26" spans="1:8" ht="26.25" customHeight="1">
      <c r="A26" s="276" t="s">
        <v>28</v>
      </c>
      <c r="B26" s="258"/>
      <c r="C26" s="258">
        <v>24000</v>
      </c>
      <c r="D26" s="258">
        <v>24154</v>
      </c>
      <c r="E26" s="277">
        <f t="shared" si="1"/>
        <v>100.64166666666668</v>
      </c>
      <c r="F26" s="254">
        <v>2150.8459483526271</v>
      </c>
      <c r="G26" s="258">
        <v>25000</v>
      </c>
      <c r="H26" s="254">
        <f>G26/D26*100</f>
        <v>103.50252546162126</v>
      </c>
    </row>
    <row r="27" spans="1:8" s="93" customFormat="1" ht="26.25" customHeight="1">
      <c r="A27" s="278" t="s">
        <v>7</v>
      </c>
      <c r="B27" s="279">
        <f t="shared" ref="B27:G27" si="6">B6+B20</f>
        <v>445000</v>
      </c>
      <c r="C27" s="280">
        <f t="shared" si="6"/>
        <v>475000</v>
      </c>
      <c r="D27" s="280">
        <f t="shared" si="6"/>
        <v>479807</v>
      </c>
      <c r="E27" s="281"/>
      <c r="F27" s="281"/>
      <c r="G27" s="279">
        <f t="shared" si="6"/>
        <v>490000</v>
      </c>
      <c r="H27" s="281"/>
    </row>
    <row r="28" spans="1:8" ht="26.25" customHeight="1">
      <c r="A28" s="282" t="s">
        <v>29</v>
      </c>
      <c r="B28" s="108">
        <v>106680</v>
      </c>
      <c r="C28" s="108">
        <v>106680</v>
      </c>
      <c r="D28" s="108">
        <v>106680</v>
      </c>
      <c r="E28" s="195"/>
      <c r="F28" s="195"/>
      <c r="G28" s="108">
        <v>106680</v>
      </c>
      <c r="H28" s="195"/>
    </row>
    <row r="29" spans="1:8" ht="26.25" customHeight="1">
      <c r="A29" s="273" t="s">
        <v>30</v>
      </c>
      <c r="B29" s="108">
        <v>93320</v>
      </c>
      <c r="C29" s="108">
        <v>115075</v>
      </c>
      <c r="D29" s="108">
        <v>115075</v>
      </c>
      <c r="E29" s="195"/>
      <c r="F29" s="195"/>
      <c r="G29" s="108">
        <v>76320</v>
      </c>
      <c r="H29" s="195"/>
    </row>
    <row r="30" spans="1:8" ht="26.25" customHeight="1">
      <c r="A30" s="273" t="s">
        <v>31</v>
      </c>
      <c r="B30" s="35">
        <v>29000</v>
      </c>
      <c r="C30" s="108">
        <v>31796</v>
      </c>
      <c r="D30" s="108">
        <v>31796</v>
      </c>
      <c r="E30" s="195"/>
      <c r="F30" s="195"/>
      <c r="G30" s="35">
        <v>38000</v>
      </c>
      <c r="H30" s="195"/>
    </row>
    <row r="31" spans="1:8" ht="26.25" customHeight="1">
      <c r="A31" s="273" t="s">
        <v>32</v>
      </c>
      <c r="B31" s="185">
        <v>30000</v>
      </c>
      <c r="C31" s="185">
        <v>53955</v>
      </c>
      <c r="D31" s="185">
        <v>56785</v>
      </c>
      <c r="E31" s="198"/>
      <c r="F31" s="198"/>
      <c r="G31" s="185">
        <v>25000</v>
      </c>
      <c r="H31" s="198"/>
    </row>
    <row r="32" spans="1:8" ht="26.25" customHeight="1">
      <c r="A32" s="273" t="s">
        <v>33</v>
      </c>
      <c r="B32" s="108"/>
      <c r="C32" s="108"/>
      <c r="D32" s="108"/>
      <c r="E32" s="195"/>
      <c r="F32" s="195"/>
      <c r="G32" s="108"/>
      <c r="H32" s="195"/>
    </row>
    <row r="33" spans="1:8" ht="26.25" customHeight="1">
      <c r="A33" s="273" t="s">
        <v>34</v>
      </c>
      <c r="B33" s="185"/>
      <c r="C33" s="185">
        <v>190703</v>
      </c>
      <c r="D33" s="185">
        <v>190703</v>
      </c>
      <c r="E33" s="198"/>
      <c r="F33" s="198"/>
      <c r="G33" s="185"/>
      <c r="H33" s="198"/>
    </row>
    <row r="34" spans="1:8" ht="24.6" customHeight="1">
      <c r="A34" s="273" t="s">
        <v>35</v>
      </c>
      <c r="B34" s="108"/>
      <c r="C34" s="108">
        <v>15804</v>
      </c>
      <c r="D34" s="108">
        <v>8025</v>
      </c>
      <c r="E34" s="195"/>
      <c r="F34" s="195"/>
      <c r="G34" s="108"/>
      <c r="H34" s="195"/>
    </row>
    <row r="35" spans="1:8" ht="24.6" customHeight="1">
      <c r="A35" s="107" t="s">
        <v>36</v>
      </c>
      <c r="B35" s="108">
        <f t="shared" ref="B35:G35" si="7">SUM(B27:B34)</f>
        <v>704000</v>
      </c>
      <c r="C35" s="108">
        <f t="shared" si="7"/>
        <v>989013</v>
      </c>
      <c r="D35" s="108">
        <f t="shared" si="7"/>
        <v>988871</v>
      </c>
      <c r="E35" s="108"/>
      <c r="F35" s="108"/>
      <c r="G35" s="108">
        <f t="shared" si="7"/>
        <v>736000</v>
      </c>
      <c r="H35" s="195"/>
    </row>
    <row r="36" spans="1:8" ht="15" customHeight="1"/>
    <row r="37" spans="1:8" ht="15" customHeight="1"/>
    <row r="38" spans="1:8" ht="15" customHeight="1"/>
    <row r="39" spans="1:8" ht="15" customHeight="1"/>
    <row r="40" spans="1:8" ht="15" customHeight="1"/>
    <row r="41" spans="1:8" ht="15" customHeight="1"/>
    <row r="42" spans="1:8" ht="15" customHeight="1"/>
    <row r="43" spans="1:8" ht="15" customHeight="1"/>
    <row r="44" spans="1:8" ht="15" customHeight="1"/>
  </sheetData>
  <mergeCells count="4">
    <mergeCell ref="A1:H1"/>
    <mergeCell ref="B3:F3"/>
    <mergeCell ref="G3:H3"/>
    <mergeCell ref="A3:A4"/>
  </mergeCells>
  <phoneticPr fontId="61" type="noConversion"/>
  <printOptions horizontalCentered="1"/>
  <pageMargins left="0.58888888888888902" right="0.58888888888888902" top="0.78888888888888897" bottom="0.46875" header="0.58888888888888902" footer="0.38888888888888901"/>
  <pageSetup paperSize="9" scale="66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8"/>
  <sheetViews>
    <sheetView showGridLines="0" showZero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 activeCell="C2" sqref="C2"/>
    </sheetView>
  </sheetViews>
  <sheetFormatPr defaultColWidth="9" defaultRowHeight="14.25"/>
  <cols>
    <col min="1" max="1" width="29.625" style="69" customWidth="1"/>
    <col min="2" max="2" width="9.875" style="69" customWidth="1"/>
    <col min="3" max="4" width="10.125" style="69" customWidth="1"/>
    <col min="5" max="5" width="10.5" style="69" customWidth="1"/>
    <col min="6" max="6" width="13.375" style="69" customWidth="1"/>
    <col min="7" max="7" width="10.5" style="69" customWidth="1"/>
    <col min="8" max="8" width="10.875" style="251" customWidth="1"/>
    <col min="9" max="9" width="13.75" style="69" customWidth="1"/>
    <col min="10" max="10" width="10" style="69" customWidth="1"/>
    <col min="11" max="11" width="9" style="69" customWidth="1"/>
    <col min="12" max="253" width="9" style="69"/>
  </cols>
  <sheetData>
    <row r="1" spans="1:10" s="71" customFormat="1" ht="48" customHeight="1">
      <c r="A1" s="318" t="s">
        <v>324</v>
      </c>
      <c r="B1" s="318"/>
      <c r="C1" s="318"/>
      <c r="D1" s="318"/>
      <c r="E1" s="318"/>
      <c r="F1" s="318"/>
      <c r="G1" s="319"/>
      <c r="H1" s="318"/>
    </row>
    <row r="2" spans="1:10" ht="15" customHeight="1">
      <c r="F2" s="73"/>
      <c r="H2" s="247" t="s">
        <v>1</v>
      </c>
    </row>
    <row r="3" spans="1:10" ht="36.75" customHeight="1">
      <c r="A3" s="317" t="s">
        <v>2</v>
      </c>
      <c r="B3" s="320" t="s">
        <v>287</v>
      </c>
      <c r="C3" s="320"/>
      <c r="D3" s="320"/>
      <c r="E3" s="320"/>
      <c r="F3" s="320"/>
      <c r="G3" s="321" t="s">
        <v>288</v>
      </c>
      <c r="H3" s="321"/>
    </row>
    <row r="4" spans="1:10" s="72" customFormat="1" ht="48.95" customHeight="1">
      <c r="A4" s="317"/>
      <c r="B4" s="18" t="s">
        <v>3</v>
      </c>
      <c r="C4" s="18" t="s">
        <v>4</v>
      </c>
      <c r="D4" s="18" t="s">
        <v>5</v>
      </c>
      <c r="E4" s="18" t="s">
        <v>37</v>
      </c>
      <c r="F4" s="18" t="s">
        <v>297</v>
      </c>
      <c r="G4" s="18" t="s">
        <v>3</v>
      </c>
      <c r="H4" s="78" t="s">
        <v>289</v>
      </c>
    </row>
    <row r="5" spans="1:10" ht="27.95" customHeight="1">
      <c r="A5" s="252" t="s">
        <v>38</v>
      </c>
      <c r="B5" s="253">
        <v>620000</v>
      </c>
      <c r="C5" s="253">
        <v>708000</v>
      </c>
      <c r="D5" s="253">
        <v>707858</v>
      </c>
      <c r="E5" s="254">
        <v>99.979943502824867</v>
      </c>
      <c r="F5" s="254">
        <v>114.409128981328</v>
      </c>
      <c r="G5" s="253">
        <v>650000</v>
      </c>
      <c r="H5" s="254">
        <v>91.826326749150255</v>
      </c>
      <c r="I5" s="270"/>
    </row>
    <row r="6" spans="1:10" ht="27.95" customHeight="1">
      <c r="A6" s="255" t="s">
        <v>39</v>
      </c>
      <c r="B6" s="253">
        <v>63500</v>
      </c>
      <c r="C6" s="253">
        <v>63000</v>
      </c>
      <c r="D6" s="253">
        <v>63732</v>
      </c>
      <c r="E6" s="254">
        <v>101.16190476190476</v>
      </c>
      <c r="F6" s="254">
        <v>102.62140924900167</v>
      </c>
      <c r="G6" s="253">
        <v>63500</v>
      </c>
      <c r="H6" s="254">
        <v>99.635975648026104</v>
      </c>
    </row>
    <row r="7" spans="1:10" ht="27.95" customHeight="1">
      <c r="A7" s="256" t="s">
        <v>40</v>
      </c>
      <c r="B7" s="253">
        <v>200</v>
      </c>
      <c r="C7" s="253">
        <v>360</v>
      </c>
      <c r="D7" s="253">
        <v>338</v>
      </c>
      <c r="E7" s="254">
        <v>93.888888888888886</v>
      </c>
      <c r="F7" s="254">
        <v>134.66135458167329</v>
      </c>
      <c r="G7" s="253">
        <v>1000</v>
      </c>
      <c r="H7" s="254">
        <v>295.85798816568047</v>
      </c>
    </row>
    <row r="8" spans="1:10" ht="27.95" customHeight="1">
      <c r="A8" s="256" t="s">
        <v>41</v>
      </c>
      <c r="B8" s="253">
        <v>48300</v>
      </c>
      <c r="C8" s="253">
        <v>51600</v>
      </c>
      <c r="D8" s="253">
        <v>51596</v>
      </c>
      <c r="E8" s="254">
        <v>99.992248062015506</v>
      </c>
      <c r="F8" s="254">
        <v>102.70108879555724</v>
      </c>
      <c r="G8" s="253">
        <v>51500</v>
      </c>
      <c r="H8" s="254">
        <v>99.813939065043797</v>
      </c>
    </row>
    <row r="9" spans="1:10" ht="27.95" customHeight="1">
      <c r="A9" s="256" t="s">
        <v>42</v>
      </c>
      <c r="B9" s="253">
        <v>156000</v>
      </c>
      <c r="C9" s="253">
        <v>160300</v>
      </c>
      <c r="D9" s="253">
        <v>160308</v>
      </c>
      <c r="E9" s="254">
        <v>100.00499064254522</v>
      </c>
      <c r="F9" s="254">
        <v>103.2925682031985</v>
      </c>
      <c r="G9" s="253">
        <v>160400</v>
      </c>
      <c r="H9" s="254">
        <v>100.05738952516406</v>
      </c>
    </row>
    <row r="10" spans="1:10" ht="27.95" customHeight="1">
      <c r="A10" s="256" t="s">
        <v>43</v>
      </c>
      <c r="B10" s="253">
        <v>3300</v>
      </c>
      <c r="C10" s="253">
        <v>7600</v>
      </c>
      <c r="D10" s="253">
        <v>7572</v>
      </c>
      <c r="E10" s="254">
        <v>99.631578947368425</v>
      </c>
      <c r="F10" s="254">
        <v>257.28848114169216</v>
      </c>
      <c r="G10" s="253">
        <v>7600</v>
      </c>
      <c r="H10" s="254">
        <v>100.36978341257263</v>
      </c>
      <c r="I10" s="43"/>
      <c r="J10" s="43"/>
    </row>
    <row r="11" spans="1:10" ht="27.95" customHeight="1">
      <c r="A11" s="256" t="s">
        <v>44</v>
      </c>
      <c r="B11" s="253">
        <v>10000</v>
      </c>
      <c r="C11" s="253">
        <v>11000</v>
      </c>
      <c r="D11" s="253">
        <v>10929</v>
      </c>
      <c r="E11" s="254">
        <v>99.354545454545445</v>
      </c>
      <c r="F11" s="254">
        <v>104.53371592539456</v>
      </c>
      <c r="G11" s="253">
        <v>11000</v>
      </c>
      <c r="H11" s="254">
        <v>100.64964772623296</v>
      </c>
      <c r="I11" s="43"/>
    </row>
    <row r="12" spans="1:10" ht="27.95" customHeight="1">
      <c r="A12" s="256" t="s">
        <v>45</v>
      </c>
      <c r="B12" s="253">
        <v>180000</v>
      </c>
      <c r="C12" s="253">
        <v>235000</v>
      </c>
      <c r="D12" s="253">
        <v>234954</v>
      </c>
      <c r="E12" s="254">
        <v>99.980425531914889</v>
      </c>
      <c r="F12" s="254">
        <v>130.76974453164135</v>
      </c>
      <c r="G12" s="253">
        <v>195100</v>
      </c>
      <c r="H12" s="254">
        <v>83.037530750700142</v>
      </c>
    </row>
    <row r="13" spans="1:10" ht="27.95" customHeight="1">
      <c r="A13" s="256" t="s">
        <v>46</v>
      </c>
      <c r="B13" s="253">
        <v>40000</v>
      </c>
      <c r="C13" s="253">
        <v>49900</v>
      </c>
      <c r="D13" s="253">
        <v>50215</v>
      </c>
      <c r="E13" s="254">
        <v>100.6312625250501</v>
      </c>
      <c r="F13" s="254">
        <v>122.4218635720903</v>
      </c>
      <c r="G13" s="253">
        <v>50000</v>
      </c>
      <c r="H13" s="254">
        <v>99.571841083341624</v>
      </c>
    </row>
    <row r="14" spans="1:10" ht="27.95" customHeight="1">
      <c r="A14" s="256" t="s">
        <v>47</v>
      </c>
      <c r="B14" s="253">
        <v>2500</v>
      </c>
      <c r="C14" s="253">
        <v>1900</v>
      </c>
      <c r="D14" s="253">
        <v>1845</v>
      </c>
      <c r="E14" s="254">
        <v>97.10526315789474</v>
      </c>
      <c r="F14" s="254">
        <v>70.366132723112131</v>
      </c>
      <c r="G14" s="253">
        <v>1900</v>
      </c>
      <c r="H14" s="254">
        <v>102.98102981029811</v>
      </c>
    </row>
    <row r="15" spans="1:10" ht="27.95" customHeight="1">
      <c r="A15" s="256" t="s">
        <v>48</v>
      </c>
      <c r="B15" s="253">
        <v>80000</v>
      </c>
      <c r="C15" s="253">
        <v>69800</v>
      </c>
      <c r="D15" s="253">
        <v>69806</v>
      </c>
      <c r="E15" s="254">
        <v>100.00859598853869</v>
      </c>
      <c r="F15" s="254">
        <v>90.534862004565269</v>
      </c>
      <c r="G15" s="253">
        <v>70000</v>
      </c>
      <c r="H15" s="254">
        <v>100.27791307337479</v>
      </c>
    </row>
    <row r="16" spans="1:10" ht="27.95" customHeight="1">
      <c r="A16" s="256" t="s">
        <v>49</v>
      </c>
      <c r="B16" s="253"/>
      <c r="C16" s="253">
        <v>31</v>
      </c>
      <c r="D16" s="253">
        <v>42</v>
      </c>
      <c r="E16" s="254">
        <v>135.48387096774192</v>
      </c>
      <c r="F16" s="254">
        <v>200</v>
      </c>
      <c r="G16" s="253">
        <v>30</v>
      </c>
      <c r="H16" s="254">
        <v>71.428571428571431</v>
      </c>
    </row>
    <row r="17" spans="1:253" ht="27.95" customHeight="1">
      <c r="A17" s="256" t="s">
        <v>50</v>
      </c>
      <c r="B17" s="253">
        <v>14000</v>
      </c>
      <c r="C17" s="253">
        <v>16710</v>
      </c>
      <c r="D17" s="253">
        <v>15986</v>
      </c>
      <c r="E17" s="254">
        <v>95.667265110712151</v>
      </c>
      <c r="F17" s="254">
        <v>70.120185981226427</v>
      </c>
      <c r="G17" s="253">
        <v>10100</v>
      </c>
      <c r="H17" s="254">
        <v>63.180282747403979</v>
      </c>
    </row>
    <row r="18" spans="1:253" ht="27.95" customHeight="1">
      <c r="A18" s="255" t="s">
        <v>51</v>
      </c>
      <c r="B18" s="253">
        <v>300</v>
      </c>
      <c r="C18" s="253">
        <v>1220</v>
      </c>
      <c r="D18" s="253">
        <v>1214</v>
      </c>
      <c r="E18" s="254">
        <v>99.508196721311464</v>
      </c>
      <c r="F18" s="254">
        <v>2428</v>
      </c>
      <c r="G18" s="253">
        <v>1200</v>
      </c>
      <c r="H18" s="254">
        <v>98.846787479406913</v>
      </c>
    </row>
    <row r="19" spans="1:253" ht="27.95" customHeight="1">
      <c r="A19" s="255" t="s">
        <v>1349</v>
      </c>
      <c r="B19" s="253"/>
      <c r="C19" s="253"/>
      <c r="D19" s="253"/>
      <c r="E19" s="254"/>
      <c r="F19" s="254"/>
      <c r="G19" s="253">
        <v>2400</v>
      </c>
      <c r="H19" s="254"/>
    </row>
    <row r="20" spans="1:253" ht="27.95" customHeight="1">
      <c r="A20" s="255" t="s">
        <v>52</v>
      </c>
      <c r="B20" s="253"/>
      <c r="C20" s="253"/>
      <c r="D20" s="253"/>
      <c r="E20" s="254"/>
      <c r="F20" s="254"/>
      <c r="G20" s="253"/>
      <c r="H20" s="254"/>
    </row>
    <row r="21" spans="1:253" ht="27.95" customHeight="1">
      <c r="A21" s="255" t="s">
        <v>53</v>
      </c>
      <c r="B21" s="253">
        <v>3500</v>
      </c>
      <c r="C21" s="253">
        <v>3380</v>
      </c>
      <c r="D21" s="253">
        <v>3381</v>
      </c>
      <c r="E21" s="254">
        <v>100.02958579881658</v>
      </c>
      <c r="F21" s="254">
        <v>232.69098417068136</v>
      </c>
      <c r="G21" s="253">
        <v>1000</v>
      </c>
      <c r="H21" s="254">
        <v>29.577048210588586</v>
      </c>
    </row>
    <row r="22" spans="1:253" ht="27.95" customHeight="1">
      <c r="A22" s="255" t="s">
        <v>54</v>
      </c>
      <c r="B22" s="253">
        <v>300</v>
      </c>
      <c r="C22" s="253">
        <v>320</v>
      </c>
      <c r="D22" s="253">
        <v>323</v>
      </c>
      <c r="E22" s="254">
        <v>100.93749999999999</v>
      </c>
      <c r="F22" s="254">
        <v>100</v>
      </c>
      <c r="G22" s="253">
        <v>320</v>
      </c>
      <c r="H22" s="254">
        <v>99.071207430340564</v>
      </c>
    </row>
    <row r="23" spans="1:253" ht="27.95" customHeight="1">
      <c r="A23" s="255" t="s">
        <v>55</v>
      </c>
      <c r="B23" s="253">
        <v>4200</v>
      </c>
      <c r="C23" s="253">
        <v>6500</v>
      </c>
      <c r="D23" s="253">
        <v>5616</v>
      </c>
      <c r="E23" s="254">
        <v>86.4</v>
      </c>
      <c r="F23" s="254">
        <v>128.57142857142858</v>
      </c>
      <c r="G23" s="253">
        <v>5000</v>
      </c>
      <c r="H23" s="254">
        <v>89.03133903133903</v>
      </c>
    </row>
    <row r="24" spans="1:253" ht="27.95" customHeight="1">
      <c r="A24" s="255" t="s">
        <v>56</v>
      </c>
      <c r="B24" s="253">
        <v>800</v>
      </c>
      <c r="C24" s="253">
        <v>22500</v>
      </c>
      <c r="D24" s="253">
        <v>22969</v>
      </c>
      <c r="E24" s="254">
        <v>102.08444444444444</v>
      </c>
      <c r="F24" s="254">
        <v>2740.9307875894988</v>
      </c>
      <c r="G24" s="253">
        <v>4745</v>
      </c>
      <c r="H24" s="254">
        <v>20.658278549349124</v>
      </c>
    </row>
    <row r="25" spans="1:253" ht="27.95" customHeight="1">
      <c r="A25" s="255" t="s">
        <v>57</v>
      </c>
      <c r="B25" s="253">
        <v>6900</v>
      </c>
      <c r="C25" s="253">
        <v>6879</v>
      </c>
      <c r="D25" s="253">
        <v>6879</v>
      </c>
      <c r="E25" s="254">
        <v>100</v>
      </c>
      <c r="F25" s="254">
        <v>116.23859411963502</v>
      </c>
      <c r="G25" s="253">
        <v>6705</v>
      </c>
      <c r="H25" s="254">
        <v>97.470562581770608</v>
      </c>
    </row>
    <row r="26" spans="1:253" ht="27.95" customHeight="1">
      <c r="A26" s="255" t="s">
        <v>58</v>
      </c>
      <c r="B26" s="253"/>
      <c r="C26" s="253"/>
      <c r="D26" s="253">
        <v>153</v>
      </c>
      <c r="E26" s="254"/>
      <c r="F26" s="254">
        <v>527.58620689655174</v>
      </c>
      <c r="G26" s="253"/>
      <c r="H26" s="254">
        <v>0</v>
      </c>
    </row>
    <row r="27" spans="1:253" ht="27.95" customHeight="1">
      <c r="A27" s="257" t="s">
        <v>59</v>
      </c>
      <c r="B27" s="258">
        <v>6200</v>
      </c>
      <c r="C27" s="258"/>
      <c r="D27" s="258"/>
      <c r="E27" s="254"/>
      <c r="F27" s="254"/>
      <c r="G27" s="258">
        <v>6500</v>
      </c>
      <c r="H27" s="254"/>
    </row>
    <row r="28" spans="1:253" s="69" customFormat="1" ht="27.95" customHeight="1">
      <c r="A28" s="259" t="s">
        <v>38</v>
      </c>
      <c r="B28" s="260">
        <v>620000</v>
      </c>
      <c r="C28" s="260">
        <v>708000</v>
      </c>
      <c r="D28" s="260">
        <v>707858</v>
      </c>
      <c r="E28" s="261"/>
      <c r="F28" s="261"/>
      <c r="G28" s="260">
        <v>650000</v>
      </c>
      <c r="H28" s="262"/>
      <c r="I28" s="270"/>
    </row>
    <row r="29" spans="1:253" ht="27.95" customHeight="1">
      <c r="A29" s="263" t="s">
        <v>60</v>
      </c>
      <c r="B29" s="82"/>
      <c r="C29" s="82">
        <v>144000</v>
      </c>
      <c r="D29" s="82">
        <v>144000</v>
      </c>
      <c r="E29" s="264"/>
      <c r="F29" s="264"/>
      <c r="G29" s="80"/>
      <c r="H29" s="265"/>
    </row>
    <row r="30" spans="1:253" ht="27.95" customHeight="1">
      <c r="A30" s="263" t="s">
        <v>61</v>
      </c>
      <c r="B30" s="114">
        <v>84000</v>
      </c>
      <c r="C30" s="185">
        <v>99013</v>
      </c>
      <c r="D30" s="266">
        <v>99013</v>
      </c>
      <c r="E30" s="198"/>
      <c r="F30" s="198"/>
      <c r="G30" s="185">
        <v>86000</v>
      </c>
      <c r="H30" s="198"/>
    </row>
    <row r="31" spans="1:253" ht="27.95" customHeight="1">
      <c r="A31" s="263" t="s">
        <v>62</v>
      </c>
      <c r="B31" s="267"/>
      <c r="C31" s="267"/>
      <c r="D31" s="267"/>
      <c r="E31" s="267"/>
      <c r="F31" s="267"/>
      <c r="G31" s="267"/>
      <c r="H31" s="268"/>
    </row>
    <row r="32" spans="1:253" ht="27.95" customHeight="1">
      <c r="A32" s="263" t="s">
        <v>63</v>
      </c>
      <c r="B32" s="267"/>
      <c r="C32" s="267"/>
      <c r="D32" s="266"/>
      <c r="E32" s="267"/>
      <c r="F32" s="267"/>
      <c r="G32" s="267"/>
      <c r="H32" s="268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</row>
    <row r="33" spans="1:9" ht="27.95" customHeight="1">
      <c r="A33" s="263" t="s">
        <v>64</v>
      </c>
      <c r="B33" s="267"/>
      <c r="C33" s="267"/>
      <c r="D33" s="267"/>
      <c r="E33" s="267"/>
      <c r="F33" s="267"/>
      <c r="G33" s="267"/>
      <c r="H33" s="268"/>
    </row>
    <row r="34" spans="1:9" ht="27.95" customHeight="1">
      <c r="A34" s="263" t="s">
        <v>65</v>
      </c>
      <c r="B34" s="114">
        <v>0</v>
      </c>
      <c r="C34" s="185">
        <v>38000</v>
      </c>
      <c r="D34" s="185">
        <v>38000</v>
      </c>
      <c r="E34" s="198"/>
      <c r="F34" s="198"/>
      <c r="G34" s="185">
        <v>0</v>
      </c>
      <c r="H34" s="198"/>
    </row>
    <row r="35" spans="1:9" ht="27.95" customHeight="1">
      <c r="A35" s="263" t="s">
        <v>66</v>
      </c>
      <c r="B35" s="267"/>
      <c r="C35" s="267"/>
      <c r="D35" s="267"/>
      <c r="E35" s="267"/>
      <c r="F35" s="267"/>
      <c r="G35" s="267"/>
      <c r="H35" s="268"/>
    </row>
    <row r="36" spans="1:9" s="69" customFormat="1" ht="27.95" customHeight="1">
      <c r="A36" s="85" t="s">
        <v>67</v>
      </c>
      <c r="B36" s="108">
        <v>704000</v>
      </c>
      <c r="C36" s="108">
        <v>989013</v>
      </c>
      <c r="D36" s="108">
        <v>988871</v>
      </c>
      <c r="E36" s="108"/>
      <c r="F36" s="108"/>
      <c r="G36" s="108">
        <v>736000</v>
      </c>
      <c r="H36" s="195"/>
      <c r="I36" s="270"/>
    </row>
    <row r="37" spans="1:9" ht="27.95" customHeight="1">
      <c r="H37" s="69"/>
    </row>
    <row r="38" spans="1:9" ht="27.95" customHeight="1"/>
  </sheetData>
  <mergeCells count="4">
    <mergeCell ref="A1:H1"/>
    <mergeCell ref="B3:F3"/>
    <mergeCell ref="G3:H3"/>
    <mergeCell ref="A3:A4"/>
  </mergeCells>
  <phoneticPr fontId="61" type="noConversion"/>
  <printOptions horizontalCentered="1"/>
  <pageMargins left="0.58888888888888902" right="0.58888888888888902" top="0.78888888888888897" bottom="0.78888888888888897" header="0.58888888888888902" footer="0.58888888888888902"/>
  <pageSetup paperSize="9" scale="8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showGridLines="0" view="pageBreakPreview" zoomScaleNormal="100" zoomScaleSheetLayoutView="100" workbookViewId="0">
      <pane xSplit="1" ySplit="6" topLeftCell="B7" activePane="bottomRight" state="frozen"/>
      <selection pane="topRight"/>
      <selection pane="bottomLeft"/>
      <selection pane="bottomRight" activeCell="G26" sqref="G26"/>
    </sheetView>
  </sheetViews>
  <sheetFormatPr defaultColWidth="9" defaultRowHeight="14.25"/>
  <cols>
    <col min="1" max="1" width="28.5" style="89" customWidth="1"/>
    <col min="2" max="2" width="9.875" style="89" customWidth="1"/>
    <col min="3" max="3" width="10.125" style="89" customWidth="1"/>
    <col min="4" max="4" width="10.125" style="94" customWidth="1"/>
    <col min="5" max="5" width="12" style="94" customWidth="1"/>
    <col min="6" max="6" width="11.625" style="95" customWidth="1"/>
    <col min="7" max="7" width="12.125" style="94" customWidth="1"/>
    <col min="8" max="8" width="10.625" style="95" customWidth="1"/>
    <col min="9" max="16384" width="9" style="89"/>
  </cols>
  <sheetData>
    <row r="1" spans="1:8" s="88" customFormat="1" ht="48" customHeight="1">
      <c r="A1" s="314" t="s">
        <v>323</v>
      </c>
      <c r="B1" s="314"/>
      <c r="C1" s="314"/>
      <c r="D1" s="314"/>
      <c r="E1" s="314"/>
      <c r="F1" s="314"/>
      <c r="G1" s="314"/>
      <c r="H1" s="314"/>
    </row>
    <row r="2" spans="1:8" ht="15" customHeight="1">
      <c r="F2" s="96"/>
      <c r="H2" s="96" t="s">
        <v>1</v>
      </c>
    </row>
    <row r="3" spans="1:8" ht="30" customHeight="1">
      <c r="A3" s="317" t="s">
        <v>2</v>
      </c>
      <c r="B3" s="315" t="s">
        <v>287</v>
      </c>
      <c r="C3" s="315"/>
      <c r="D3" s="315"/>
      <c r="E3" s="315"/>
      <c r="F3" s="315"/>
      <c r="G3" s="316" t="s">
        <v>288</v>
      </c>
      <c r="H3" s="316"/>
    </row>
    <row r="4" spans="1:8" s="90" customFormat="1" ht="54" customHeight="1">
      <c r="A4" s="317"/>
      <c r="B4" s="18" t="s">
        <v>3</v>
      </c>
      <c r="C4" s="18" t="s">
        <v>4</v>
      </c>
      <c r="D4" s="18" t="s">
        <v>5</v>
      </c>
      <c r="E4" s="18" t="s">
        <v>6</v>
      </c>
      <c r="F4" s="18" t="s">
        <v>297</v>
      </c>
      <c r="G4" s="18" t="s">
        <v>3</v>
      </c>
      <c r="H4" s="78" t="s">
        <v>289</v>
      </c>
    </row>
    <row r="5" spans="1:8" ht="26.25" customHeight="1">
      <c r="A5" s="107" t="s">
        <v>7</v>
      </c>
      <c r="B5" s="253">
        <f t="shared" ref="B5" si="0">B6+B20</f>
        <v>445000</v>
      </c>
      <c r="C5" s="253">
        <f t="shared" ref="C5:G5" si="1">C6+C20</f>
        <v>475000</v>
      </c>
      <c r="D5" s="253">
        <f t="shared" si="1"/>
        <v>479807</v>
      </c>
      <c r="E5" s="254">
        <f t="shared" ref="E5:E26" si="2">D5/C5*100</f>
        <v>101.01199999999999</v>
      </c>
      <c r="F5" s="254">
        <v>113.40515397396777</v>
      </c>
      <c r="G5" s="253">
        <f t="shared" si="1"/>
        <v>490000</v>
      </c>
      <c r="H5" s="254">
        <f t="shared" ref="H5:H18" si="3">G5/D5*100</f>
        <v>102.12439585083169</v>
      </c>
    </row>
    <row r="6" spans="1:8" s="91" customFormat="1" ht="26.25" customHeight="1">
      <c r="A6" s="272" t="s">
        <v>8</v>
      </c>
      <c r="B6" s="253">
        <f t="shared" ref="B6" si="4">SUM(B7:B19)</f>
        <v>333000</v>
      </c>
      <c r="C6" s="253">
        <f t="shared" ref="C6:G6" si="5">SUM(C7:C19)</f>
        <v>372000</v>
      </c>
      <c r="D6" s="253">
        <f t="shared" si="5"/>
        <v>375322</v>
      </c>
      <c r="E6" s="254">
        <f t="shared" si="2"/>
        <v>100.89301075268817</v>
      </c>
      <c r="F6" s="254">
        <v>122.54932051642058</v>
      </c>
      <c r="G6" s="253">
        <f t="shared" si="5"/>
        <v>380000</v>
      </c>
      <c r="H6" s="254">
        <f t="shared" si="3"/>
        <v>101.24639642760083</v>
      </c>
    </row>
    <row r="7" spans="1:8" ht="26.25" customHeight="1">
      <c r="A7" s="273" t="s">
        <v>9</v>
      </c>
      <c r="B7" s="253">
        <v>122573</v>
      </c>
      <c r="C7" s="253">
        <v>133532</v>
      </c>
      <c r="D7" s="253">
        <v>134505</v>
      </c>
      <c r="E7" s="254">
        <f t="shared" si="2"/>
        <v>100.72866429020759</v>
      </c>
      <c r="F7" s="254">
        <v>128.93995168526399</v>
      </c>
      <c r="G7" s="253">
        <v>164420</v>
      </c>
      <c r="H7" s="254">
        <f t="shared" si="3"/>
        <v>122.24080889186276</v>
      </c>
    </row>
    <row r="8" spans="1:8" ht="26.25" customHeight="1">
      <c r="A8" s="273" t="s">
        <v>10</v>
      </c>
      <c r="B8" s="253">
        <v>46500</v>
      </c>
      <c r="C8" s="253">
        <v>44500</v>
      </c>
      <c r="D8" s="253">
        <v>44846</v>
      </c>
      <c r="E8" s="254">
        <f t="shared" si="2"/>
        <v>100.77752808988765</v>
      </c>
      <c r="F8" s="254">
        <v>98.434996378322609</v>
      </c>
      <c r="G8" s="253">
        <v>46500</v>
      </c>
      <c r="H8" s="254">
        <f t="shared" si="3"/>
        <v>103.68817731793247</v>
      </c>
    </row>
    <row r="9" spans="1:8" ht="26.25" customHeight="1">
      <c r="A9" s="273" t="s">
        <v>11</v>
      </c>
      <c r="B9" s="253">
        <v>19900</v>
      </c>
      <c r="C9" s="253">
        <v>19200</v>
      </c>
      <c r="D9" s="253">
        <v>19670</v>
      </c>
      <c r="E9" s="254">
        <f t="shared" si="2"/>
        <v>102.44791666666666</v>
      </c>
      <c r="F9" s="254">
        <v>103.70097005482918</v>
      </c>
      <c r="G9" s="253">
        <v>19500</v>
      </c>
      <c r="H9" s="254">
        <f t="shared" si="3"/>
        <v>99.135739705134711</v>
      </c>
    </row>
    <row r="10" spans="1:8" ht="26.25" customHeight="1">
      <c r="A10" s="273" t="s">
        <v>12</v>
      </c>
      <c r="B10" s="253">
        <v>85</v>
      </c>
      <c r="C10" s="253">
        <v>13</v>
      </c>
      <c r="D10" s="253">
        <v>50</v>
      </c>
      <c r="E10" s="254">
        <f t="shared" si="2"/>
        <v>384.61538461538464</v>
      </c>
      <c r="F10" s="254">
        <v>147.05882352941177</v>
      </c>
      <c r="G10" s="253">
        <v>30</v>
      </c>
      <c r="H10" s="254">
        <f t="shared" si="3"/>
        <v>60</v>
      </c>
    </row>
    <row r="11" spans="1:8" ht="26.25" customHeight="1">
      <c r="A11" s="273" t="s">
        <v>13</v>
      </c>
      <c r="B11" s="253">
        <v>28747</v>
      </c>
      <c r="C11" s="253">
        <v>33400</v>
      </c>
      <c r="D11" s="253">
        <v>34035</v>
      </c>
      <c r="E11" s="254">
        <f t="shared" si="2"/>
        <v>101.90119760479041</v>
      </c>
      <c r="F11" s="254">
        <v>120.41819983017265</v>
      </c>
      <c r="G11" s="253">
        <v>37000</v>
      </c>
      <c r="H11" s="254">
        <f t="shared" si="3"/>
        <v>108.7116203907742</v>
      </c>
    </row>
    <row r="12" spans="1:8" ht="26.25" customHeight="1">
      <c r="A12" s="273" t="s">
        <v>14</v>
      </c>
      <c r="B12" s="253">
        <v>64000</v>
      </c>
      <c r="C12" s="253">
        <v>57500</v>
      </c>
      <c r="D12" s="253">
        <v>57961</v>
      </c>
      <c r="E12" s="254">
        <f t="shared" si="2"/>
        <v>100.80173913043478</v>
      </c>
      <c r="F12" s="254">
        <v>89.625792484923466</v>
      </c>
      <c r="G12" s="253">
        <v>57000</v>
      </c>
      <c r="H12" s="254">
        <f t="shared" si="3"/>
        <v>98.341988578526937</v>
      </c>
    </row>
    <row r="13" spans="1:8" ht="26.25" customHeight="1">
      <c r="A13" s="273" t="s">
        <v>15</v>
      </c>
      <c r="B13" s="253">
        <v>18000</v>
      </c>
      <c r="C13" s="253">
        <v>35000</v>
      </c>
      <c r="D13" s="253">
        <v>34888</v>
      </c>
      <c r="E13" s="254">
        <f t="shared" si="2"/>
        <v>99.68</v>
      </c>
      <c r="F13" s="254">
        <v>197.81141917559674</v>
      </c>
      <c r="G13" s="253">
        <v>22000</v>
      </c>
      <c r="H13" s="254">
        <f t="shared" si="3"/>
        <v>63.058931437743638</v>
      </c>
    </row>
    <row r="14" spans="1:8" ht="26.25" customHeight="1">
      <c r="A14" s="273" t="s">
        <v>16</v>
      </c>
      <c r="B14" s="253">
        <v>4500</v>
      </c>
      <c r="C14" s="253">
        <v>3500</v>
      </c>
      <c r="D14" s="253">
        <v>3498</v>
      </c>
      <c r="E14" s="254">
        <f t="shared" si="2"/>
        <v>99.94285714285715</v>
      </c>
      <c r="F14" s="254">
        <v>83.107626514611539</v>
      </c>
      <c r="G14" s="253">
        <v>3500</v>
      </c>
      <c r="H14" s="254">
        <f t="shared" si="3"/>
        <v>100.05717552887363</v>
      </c>
    </row>
    <row r="15" spans="1:8" ht="26.25" customHeight="1">
      <c r="A15" s="273" t="s">
        <v>17</v>
      </c>
      <c r="B15" s="253">
        <v>5000</v>
      </c>
      <c r="C15" s="253">
        <v>16200</v>
      </c>
      <c r="D15" s="253">
        <v>16129</v>
      </c>
      <c r="E15" s="254">
        <f t="shared" si="2"/>
        <v>99.561728395061735</v>
      </c>
      <c r="F15" s="254">
        <v>2278.1073446327687</v>
      </c>
      <c r="G15" s="253">
        <v>6000</v>
      </c>
      <c r="H15" s="254">
        <f t="shared" si="3"/>
        <v>37.2000744001488</v>
      </c>
    </row>
    <row r="16" spans="1:8" ht="26.25" customHeight="1">
      <c r="A16" s="273" t="s">
        <v>18</v>
      </c>
      <c r="B16" s="253">
        <v>6920</v>
      </c>
      <c r="C16" s="253">
        <v>6600</v>
      </c>
      <c r="D16" s="253">
        <v>6733</v>
      </c>
      <c r="E16" s="254">
        <f t="shared" si="2"/>
        <v>102.01515151515153</v>
      </c>
      <c r="F16" s="254">
        <v>97.934545454545457</v>
      </c>
      <c r="G16" s="253">
        <v>7000</v>
      </c>
      <c r="H16" s="254">
        <f t="shared" si="3"/>
        <v>103.96554284865587</v>
      </c>
    </row>
    <row r="17" spans="1:8" ht="26.25" customHeight="1">
      <c r="A17" s="273" t="s">
        <v>19</v>
      </c>
      <c r="B17" s="253">
        <v>16700</v>
      </c>
      <c r="C17" s="253">
        <v>22500</v>
      </c>
      <c r="D17" s="253">
        <v>22953</v>
      </c>
      <c r="E17" s="254">
        <f t="shared" si="2"/>
        <v>102.01333333333334</v>
      </c>
      <c r="F17" s="254">
        <v>153.54204294601647</v>
      </c>
      <c r="G17" s="253">
        <v>17000</v>
      </c>
      <c r="H17" s="254">
        <f t="shared" si="3"/>
        <v>74.06439245414542</v>
      </c>
    </row>
    <row r="18" spans="1:8" ht="26.25" customHeight="1">
      <c r="A18" s="273" t="s">
        <v>20</v>
      </c>
      <c r="B18" s="253">
        <v>75</v>
      </c>
      <c r="C18" s="253">
        <v>51</v>
      </c>
      <c r="D18" s="253">
        <v>50</v>
      </c>
      <c r="E18" s="254">
        <f t="shared" si="2"/>
        <v>98.039215686274503</v>
      </c>
      <c r="F18" s="254">
        <v>178.57142857142858</v>
      </c>
      <c r="G18" s="253">
        <v>50</v>
      </c>
      <c r="H18" s="254">
        <f t="shared" si="3"/>
        <v>100</v>
      </c>
    </row>
    <row r="19" spans="1:8" ht="26.25" customHeight="1">
      <c r="A19" s="273" t="s">
        <v>21</v>
      </c>
      <c r="B19" s="253"/>
      <c r="C19" s="253">
        <v>4</v>
      </c>
      <c r="D19" s="253">
        <v>4</v>
      </c>
      <c r="E19" s="254">
        <f t="shared" si="2"/>
        <v>100</v>
      </c>
      <c r="F19" s="254">
        <v>8.8888888888888893</v>
      </c>
      <c r="G19" s="253"/>
      <c r="H19" s="274"/>
    </row>
    <row r="20" spans="1:8" s="92" customFormat="1" ht="26.25" customHeight="1">
      <c r="A20" s="272" t="s">
        <v>22</v>
      </c>
      <c r="B20" s="253">
        <f t="shared" ref="B20" si="6">SUM(B21:B26)</f>
        <v>112000</v>
      </c>
      <c r="C20" s="253">
        <f t="shared" ref="C20:G20" si="7">SUM(C21:C26)</f>
        <v>103000</v>
      </c>
      <c r="D20" s="253">
        <f t="shared" si="7"/>
        <v>104485</v>
      </c>
      <c r="E20" s="254">
        <f t="shared" si="2"/>
        <v>101.44174757281554</v>
      </c>
      <c r="F20" s="254">
        <v>89.434130224516167</v>
      </c>
      <c r="G20" s="253">
        <f t="shared" si="7"/>
        <v>110000</v>
      </c>
      <c r="H20" s="254">
        <f t="shared" ref="H20:H23" si="8">G20/D20*100</f>
        <v>105.27826960807771</v>
      </c>
    </row>
    <row r="21" spans="1:8" ht="26.25" customHeight="1">
      <c r="A21" s="273" t="s">
        <v>23</v>
      </c>
      <c r="B21" s="253">
        <v>29758</v>
      </c>
      <c r="C21" s="253">
        <v>31200</v>
      </c>
      <c r="D21" s="253">
        <v>31750</v>
      </c>
      <c r="E21" s="254">
        <f t="shared" si="2"/>
        <v>101.76282051282051</v>
      </c>
      <c r="F21" s="254">
        <v>118.69158878504673</v>
      </c>
      <c r="G21" s="253">
        <v>33000</v>
      </c>
      <c r="H21" s="254">
        <f t="shared" si="8"/>
        <v>103.93700787401573</v>
      </c>
    </row>
    <row r="22" spans="1:8" ht="26.25" customHeight="1">
      <c r="A22" s="273" t="s">
        <v>24</v>
      </c>
      <c r="B22" s="253">
        <v>4157</v>
      </c>
      <c r="C22" s="253">
        <v>6100</v>
      </c>
      <c r="D22" s="253">
        <v>6730</v>
      </c>
      <c r="E22" s="254">
        <f t="shared" si="2"/>
        <v>110.32786885245902</v>
      </c>
      <c r="F22" s="254">
        <v>150.99842943684092</v>
      </c>
      <c r="G22" s="253">
        <v>7000</v>
      </c>
      <c r="H22" s="254">
        <f t="shared" si="8"/>
        <v>104.01188707280834</v>
      </c>
    </row>
    <row r="23" spans="1:8" s="271" customFormat="1" ht="26.25" customHeight="1">
      <c r="A23" s="275" t="s">
        <v>25</v>
      </c>
      <c r="B23" s="253">
        <v>4527</v>
      </c>
      <c r="C23" s="253">
        <v>6200</v>
      </c>
      <c r="D23" s="253">
        <v>6284</v>
      </c>
      <c r="E23" s="254">
        <f t="shared" si="2"/>
        <v>101.35483870967741</v>
      </c>
      <c r="F23" s="254">
        <v>130.56305838354456</v>
      </c>
      <c r="G23" s="253">
        <v>7000</v>
      </c>
      <c r="H23" s="254">
        <f t="shared" si="8"/>
        <v>111.39401654996817</v>
      </c>
    </row>
    <row r="24" spans="1:8" s="271" customFormat="1" ht="26.25" customHeight="1">
      <c r="A24" s="275" t="s">
        <v>26</v>
      </c>
      <c r="B24" s="253"/>
      <c r="C24" s="253"/>
      <c r="D24" s="253"/>
      <c r="E24" s="254"/>
      <c r="F24" s="254"/>
      <c r="G24" s="253"/>
      <c r="H24" s="274"/>
    </row>
    <row r="25" spans="1:8" ht="26.25" customHeight="1">
      <c r="A25" s="273" t="s">
        <v>27</v>
      </c>
      <c r="B25" s="253">
        <v>73558</v>
      </c>
      <c r="C25" s="253">
        <v>35500</v>
      </c>
      <c r="D25" s="253">
        <v>35567</v>
      </c>
      <c r="E25" s="254">
        <f t="shared" si="2"/>
        <v>100.18873239436618</v>
      </c>
      <c r="F25" s="254">
        <v>46.330502292621929</v>
      </c>
      <c r="G25" s="253">
        <v>38000</v>
      </c>
      <c r="H25" s="254">
        <f>G25/D25*100</f>
        <v>106.84061067843788</v>
      </c>
    </row>
    <row r="26" spans="1:8" ht="26.25" customHeight="1">
      <c r="A26" s="276" t="s">
        <v>28</v>
      </c>
      <c r="B26" s="258"/>
      <c r="C26" s="258">
        <v>24000</v>
      </c>
      <c r="D26" s="258">
        <v>24154</v>
      </c>
      <c r="E26" s="277">
        <f t="shared" si="2"/>
        <v>100.64166666666668</v>
      </c>
      <c r="F26" s="254">
        <v>2150.8459483526271</v>
      </c>
      <c r="G26" s="258">
        <v>25000</v>
      </c>
      <c r="H26" s="254">
        <f>G26/D26*100</f>
        <v>103.50252546162126</v>
      </c>
    </row>
    <row r="27" spans="1:8" s="93" customFormat="1" ht="26.25" customHeight="1">
      <c r="A27" s="278" t="s">
        <v>7</v>
      </c>
      <c r="B27" s="279">
        <f t="shared" ref="B27" si="9">B6+B20</f>
        <v>445000</v>
      </c>
      <c r="C27" s="280">
        <f t="shared" ref="C27:G27" si="10">C6+C20</f>
        <v>475000</v>
      </c>
      <c r="D27" s="280">
        <f t="shared" si="10"/>
        <v>479807</v>
      </c>
      <c r="E27" s="281"/>
      <c r="F27" s="281"/>
      <c r="G27" s="279">
        <f t="shared" si="10"/>
        <v>490000</v>
      </c>
      <c r="H27" s="281"/>
    </row>
    <row r="28" spans="1:8" ht="26.25" customHeight="1">
      <c r="A28" s="282" t="s">
        <v>29</v>
      </c>
      <c r="B28" s="108">
        <v>106680</v>
      </c>
      <c r="C28" s="108">
        <v>106680</v>
      </c>
      <c r="D28" s="108">
        <v>106680</v>
      </c>
      <c r="E28" s="195"/>
      <c r="F28" s="195"/>
      <c r="G28" s="108">
        <v>106680</v>
      </c>
      <c r="H28" s="195"/>
    </row>
    <row r="29" spans="1:8" ht="26.25" customHeight="1">
      <c r="A29" s="273" t="s">
        <v>30</v>
      </c>
      <c r="B29" s="108">
        <v>93320</v>
      </c>
      <c r="C29" s="108">
        <v>115075</v>
      </c>
      <c r="D29" s="108">
        <v>115075</v>
      </c>
      <c r="E29" s="195"/>
      <c r="F29" s="195"/>
      <c r="G29" s="108">
        <v>76320</v>
      </c>
      <c r="H29" s="195"/>
    </row>
    <row r="30" spans="1:8" ht="26.25" customHeight="1">
      <c r="A30" s="273" t="s">
        <v>31</v>
      </c>
      <c r="B30" s="35">
        <v>29000</v>
      </c>
      <c r="C30" s="108">
        <v>31796</v>
      </c>
      <c r="D30" s="108">
        <v>31796</v>
      </c>
      <c r="E30" s="195"/>
      <c r="F30" s="195"/>
      <c r="G30" s="35">
        <v>38000</v>
      </c>
      <c r="H30" s="195"/>
    </row>
    <row r="31" spans="1:8" ht="26.25" customHeight="1">
      <c r="A31" s="273" t="s">
        <v>32</v>
      </c>
      <c r="B31" s="185">
        <v>30000</v>
      </c>
      <c r="C31" s="185">
        <v>53955</v>
      </c>
      <c r="D31" s="185">
        <v>56785</v>
      </c>
      <c r="E31" s="198"/>
      <c r="F31" s="198"/>
      <c r="G31" s="185">
        <v>25000</v>
      </c>
      <c r="H31" s="198"/>
    </row>
    <row r="32" spans="1:8" ht="26.25" customHeight="1">
      <c r="A32" s="273" t="s">
        <v>33</v>
      </c>
      <c r="B32" s="108"/>
      <c r="C32" s="108"/>
      <c r="D32" s="108"/>
      <c r="E32" s="195"/>
      <c r="F32" s="195"/>
      <c r="G32" s="108"/>
      <c r="H32" s="195"/>
    </row>
    <row r="33" spans="1:8" ht="26.25" customHeight="1">
      <c r="A33" s="273" t="s">
        <v>34</v>
      </c>
      <c r="B33" s="185"/>
      <c r="C33" s="185">
        <v>190703</v>
      </c>
      <c r="D33" s="185">
        <v>190703</v>
      </c>
      <c r="E33" s="198"/>
      <c r="F33" s="198"/>
      <c r="G33" s="185"/>
      <c r="H33" s="198"/>
    </row>
    <row r="34" spans="1:8" ht="24.6" customHeight="1">
      <c r="A34" s="273" t="s">
        <v>35</v>
      </c>
      <c r="B34" s="108"/>
      <c r="C34" s="108">
        <v>15804</v>
      </c>
      <c r="D34" s="108">
        <v>8025</v>
      </c>
      <c r="E34" s="195"/>
      <c r="F34" s="195"/>
      <c r="G34" s="108"/>
      <c r="H34" s="195"/>
    </row>
    <row r="35" spans="1:8" ht="24.6" customHeight="1">
      <c r="A35" s="107" t="s">
        <v>36</v>
      </c>
      <c r="B35" s="108">
        <f t="shared" ref="B35" si="11">SUM(B27:B34)</f>
        <v>704000</v>
      </c>
      <c r="C35" s="108">
        <f t="shared" ref="C35:G35" si="12">SUM(C27:C34)</f>
        <v>989013</v>
      </c>
      <c r="D35" s="108">
        <f t="shared" si="12"/>
        <v>988871</v>
      </c>
      <c r="E35" s="108"/>
      <c r="F35" s="108"/>
      <c r="G35" s="108">
        <f t="shared" si="12"/>
        <v>736000</v>
      </c>
      <c r="H35" s="195"/>
    </row>
    <row r="36" spans="1:8" ht="15" customHeight="1"/>
    <row r="37" spans="1:8" ht="15" customHeight="1"/>
    <row r="38" spans="1:8" ht="15" customHeight="1"/>
    <row r="39" spans="1:8" ht="15" customHeight="1"/>
    <row r="40" spans="1:8" ht="15" customHeight="1"/>
    <row r="41" spans="1:8" ht="15" customHeight="1"/>
    <row r="42" spans="1:8" ht="15" customHeight="1"/>
    <row r="43" spans="1:8" ht="15" customHeight="1"/>
  </sheetData>
  <mergeCells count="4">
    <mergeCell ref="A1:H1"/>
    <mergeCell ref="B3:F3"/>
    <mergeCell ref="G3:H3"/>
    <mergeCell ref="A3:A4"/>
  </mergeCells>
  <phoneticPr fontId="61" type="noConversion"/>
  <printOptions horizontalCentered="1"/>
  <pageMargins left="0.58888888888888902" right="0.58888888888888902" top="0.78888888888888897" bottom="0.46875" header="0.58888888888888902" footer="0.38888888888888901"/>
  <pageSetup paperSize="9" scale="6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S39"/>
  <sheetViews>
    <sheetView showGridLines="0" showZeros="0" view="pageBreakPreview" zoomScaleNormal="100" zoomScaleSheetLayoutView="100" workbookViewId="0">
      <pane xSplit="5" ySplit="6" topLeftCell="F7" activePane="bottomRight" state="frozen"/>
      <selection pane="topRight"/>
      <selection pane="bottomLeft"/>
      <selection pane="bottomRight" activeCell="D27" sqref="D27"/>
    </sheetView>
  </sheetViews>
  <sheetFormatPr defaultColWidth="9" defaultRowHeight="14.25"/>
  <cols>
    <col min="1" max="1" width="31.5" style="69" customWidth="1"/>
    <col min="2" max="2" width="9.875" style="69" customWidth="1"/>
    <col min="3" max="4" width="10.125" style="69" customWidth="1"/>
    <col min="5" max="5" width="10.5" style="69" customWidth="1"/>
    <col min="6" max="6" width="13.375" style="69" customWidth="1"/>
    <col min="7" max="7" width="10.5" style="69" customWidth="1"/>
    <col min="8" max="8" width="10.875" style="251" customWidth="1"/>
    <col min="9" max="9" width="13.75" style="69" customWidth="1"/>
    <col min="10" max="10" width="10" style="69" customWidth="1"/>
    <col min="11" max="11" width="9" style="69" customWidth="1"/>
    <col min="12" max="253" width="9" style="69"/>
  </cols>
  <sheetData>
    <row r="1" spans="1:10" s="71" customFormat="1" ht="48" customHeight="1">
      <c r="A1" s="318" t="s">
        <v>322</v>
      </c>
      <c r="B1" s="318"/>
      <c r="C1" s="318"/>
      <c r="D1" s="318"/>
      <c r="E1" s="318"/>
      <c r="F1" s="318"/>
      <c r="G1" s="319"/>
      <c r="H1" s="318"/>
    </row>
    <row r="2" spans="1:10" ht="15" customHeight="1">
      <c r="F2" s="73"/>
      <c r="H2" s="247" t="s">
        <v>1</v>
      </c>
    </row>
    <row r="3" spans="1:10" ht="36.75" customHeight="1">
      <c r="A3" s="317" t="s">
        <v>2</v>
      </c>
      <c r="B3" s="320" t="s">
        <v>287</v>
      </c>
      <c r="C3" s="320"/>
      <c r="D3" s="320"/>
      <c r="E3" s="320"/>
      <c r="F3" s="320"/>
      <c r="G3" s="321" t="s">
        <v>288</v>
      </c>
      <c r="H3" s="321"/>
    </row>
    <row r="4" spans="1:10" s="72" customFormat="1" ht="48.95" customHeight="1">
      <c r="A4" s="317"/>
      <c r="B4" s="18" t="s">
        <v>3</v>
      </c>
      <c r="C4" s="18" t="s">
        <v>4</v>
      </c>
      <c r="D4" s="18" t="s">
        <v>5</v>
      </c>
      <c r="E4" s="18" t="s">
        <v>37</v>
      </c>
      <c r="F4" s="18" t="s">
        <v>297</v>
      </c>
      <c r="G4" s="18" t="s">
        <v>3</v>
      </c>
      <c r="H4" s="78" t="s">
        <v>289</v>
      </c>
    </row>
    <row r="5" spans="1:10" ht="27.95" customHeight="1">
      <c r="A5" s="252" t="s">
        <v>38</v>
      </c>
      <c r="B5" s="253">
        <f t="shared" ref="B5" si="0">SUM(B6:B27)</f>
        <v>620000</v>
      </c>
      <c r="C5" s="253">
        <f>SUM(C6:C27)</f>
        <v>708000</v>
      </c>
      <c r="D5" s="253">
        <f>SUM(D6:D27)</f>
        <v>707858</v>
      </c>
      <c r="E5" s="254">
        <f t="shared" ref="E5:E16" si="1">D5/C5*100</f>
        <v>99.979943502824867</v>
      </c>
      <c r="F5" s="254">
        <v>114.409128981328</v>
      </c>
      <c r="G5" s="253">
        <f>SUM(G6:G27)</f>
        <v>650000</v>
      </c>
      <c r="H5" s="254">
        <f t="shared" ref="H5:H18" si="2">G5/D5*100</f>
        <v>91.826326749150255</v>
      </c>
      <c r="I5" s="270">
        <f>SUM(I6:I20)</f>
        <v>0</v>
      </c>
    </row>
    <row r="6" spans="1:10" ht="27.95" customHeight="1">
      <c r="A6" s="255" t="s">
        <v>39</v>
      </c>
      <c r="B6" s="253">
        <v>63500</v>
      </c>
      <c r="C6" s="253">
        <v>63000</v>
      </c>
      <c r="D6" s="253">
        <v>63732</v>
      </c>
      <c r="E6" s="254">
        <f t="shared" si="1"/>
        <v>101.16190476190476</v>
      </c>
      <c r="F6" s="254">
        <v>102.62140924900167</v>
      </c>
      <c r="G6" s="253">
        <v>63500</v>
      </c>
      <c r="H6" s="254">
        <f t="shared" si="2"/>
        <v>99.635975648026104</v>
      </c>
    </row>
    <row r="7" spans="1:10" ht="27.95" customHeight="1">
      <c r="A7" s="256" t="s">
        <v>40</v>
      </c>
      <c r="B7" s="253">
        <v>200</v>
      </c>
      <c r="C7" s="253">
        <v>360</v>
      </c>
      <c r="D7" s="253">
        <v>338</v>
      </c>
      <c r="E7" s="254">
        <f t="shared" si="1"/>
        <v>93.888888888888886</v>
      </c>
      <c r="F7" s="254">
        <v>134.66135458167329</v>
      </c>
      <c r="G7" s="253">
        <v>1000</v>
      </c>
      <c r="H7" s="254">
        <f t="shared" si="2"/>
        <v>295.85798816568047</v>
      </c>
    </row>
    <row r="8" spans="1:10" ht="27.95" customHeight="1">
      <c r="A8" s="256" t="s">
        <v>41</v>
      </c>
      <c r="B8" s="253">
        <v>48300</v>
      </c>
      <c r="C8" s="253">
        <v>51600</v>
      </c>
      <c r="D8" s="253">
        <v>51596</v>
      </c>
      <c r="E8" s="254">
        <f t="shared" si="1"/>
        <v>99.992248062015506</v>
      </c>
      <c r="F8" s="254">
        <v>102.70108879555724</v>
      </c>
      <c r="G8" s="253">
        <v>51500</v>
      </c>
      <c r="H8" s="254">
        <f t="shared" si="2"/>
        <v>99.813939065043797</v>
      </c>
    </row>
    <row r="9" spans="1:10" ht="27.95" customHeight="1">
      <c r="A9" s="256" t="s">
        <v>42</v>
      </c>
      <c r="B9" s="253">
        <v>156000</v>
      </c>
      <c r="C9" s="253">
        <v>160300</v>
      </c>
      <c r="D9" s="253">
        <v>160308</v>
      </c>
      <c r="E9" s="254">
        <f t="shared" si="1"/>
        <v>100.00499064254522</v>
      </c>
      <c r="F9" s="254">
        <v>103.2925682031985</v>
      </c>
      <c r="G9" s="253">
        <v>160400</v>
      </c>
      <c r="H9" s="254">
        <f t="shared" si="2"/>
        <v>100.05738952516406</v>
      </c>
    </row>
    <row r="10" spans="1:10" ht="27.95" customHeight="1">
      <c r="A10" s="256" t="s">
        <v>43</v>
      </c>
      <c r="B10" s="253">
        <v>3300</v>
      </c>
      <c r="C10" s="253">
        <v>7600</v>
      </c>
      <c r="D10" s="253">
        <v>7572</v>
      </c>
      <c r="E10" s="254">
        <f t="shared" si="1"/>
        <v>99.631578947368425</v>
      </c>
      <c r="F10" s="254">
        <v>257.28848114169216</v>
      </c>
      <c r="G10" s="253">
        <v>7600</v>
      </c>
      <c r="H10" s="254">
        <f t="shared" si="2"/>
        <v>100.36978341257263</v>
      </c>
      <c r="I10" s="43"/>
      <c r="J10" s="43"/>
    </row>
    <row r="11" spans="1:10" ht="27.95" customHeight="1">
      <c r="A11" s="256" t="s">
        <v>44</v>
      </c>
      <c r="B11" s="253">
        <v>10000</v>
      </c>
      <c r="C11" s="253">
        <v>11000</v>
      </c>
      <c r="D11" s="253">
        <v>10929</v>
      </c>
      <c r="E11" s="254">
        <f t="shared" si="1"/>
        <v>99.354545454545445</v>
      </c>
      <c r="F11" s="254">
        <v>104.53371592539456</v>
      </c>
      <c r="G11" s="253">
        <v>11000</v>
      </c>
      <c r="H11" s="254">
        <f t="shared" si="2"/>
        <v>100.64964772623296</v>
      </c>
      <c r="I11" s="43"/>
    </row>
    <row r="12" spans="1:10" ht="27.95" customHeight="1">
      <c r="A12" s="256" t="s">
        <v>45</v>
      </c>
      <c r="B12" s="253">
        <v>180000</v>
      </c>
      <c r="C12" s="253">
        <v>235000</v>
      </c>
      <c r="D12" s="253">
        <v>234954</v>
      </c>
      <c r="E12" s="254">
        <f t="shared" si="1"/>
        <v>99.980425531914889</v>
      </c>
      <c r="F12" s="254">
        <v>130.76974453164135</v>
      </c>
      <c r="G12" s="253">
        <v>195100</v>
      </c>
      <c r="H12" s="254">
        <f t="shared" si="2"/>
        <v>83.037530750700142</v>
      </c>
    </row>
    <row r="13" spans="1:10" ht="27.95" customHeight="1">
      <c r="A13" s="256" t="s">
        <v>46</v>
      </c>
      <c r="B13" s="253">
        <v>40000</v>
      </c>
      <c r="C13" s="253">
        <v>49900</v>
      </c>
      <c r="D13" s="253">
        <v>50215</v>
      </c>
      <c r="E13" s="254">
        <f t="shared" si="1"/>
        <v>100.6312625250501</v>
      </c>
      <c r="F13" s="254">
        <v>122.4218635720903</v>
      </c>
      <c r="G13" s="253">
        <v>50000</v>
      </c>
      <c r="H13" s="254">
        <f t="shared" si="2"/>
        <v>99.571841083341624</v>
      </c>
    </row>
    <row r="14" spans="1:10" ht="27.95" customHeight="1">
      <c r="A14" s="256" t="s">
        <v>47</v>
      </c>
      <c r="B14" s="253">
        <v>2500</v>
      </c>
      <c r="C14" s="253">
        <v>1900</v>
      </c>
      <c r="D14" s="253">
        <v>1845</v>
      </c>
      <c r="E14" s="254">
        <f t="shared" si="1"/>
        <v>97.10526315789474</v>
      </c>
      <c r="F14" s="254">
        <v>70.366132723112131</v>
      </c>
      <c r="G14" s="253">
        <v>1900</v>
      </c>
      <c r="H14" s="254">
        <f t="shared" si="2"/>
        <v>102.98102981029811</v>
      </c>
    </row>
    <row r="15" spans="1:10" ht="27.95" customHeight="1">
      <c r="A15" s="256" t="s">
        <v>48</v>
      </c>
      <c r="B15" s="253">
        <v>80000</v>
      </c>
      <c r="C15" s="253">
        <v>69800</v>
      </c>
      <c r="D15" s="253">
        <v>69806</v>
      </c>
      <c r="E15" s="254">
        <f t="shared" si="1"/>
        <v>100.00859598853869</v>
      </c>
      <c r="F15" s="254">
        <v>90.534862004565269</v>
      </c>
      <c r="G15" s="253">
        <v>70000</v>
      </c>
      <c r="H15" s="254">
        <f t="shared" si="2"/>
        <v>100.27791307337479</v>
      </c>
    </row>
    <row r="16" spans="1:10" ht="27.95" customHeight="1">
      <c r="A16" s="256" t="s">
        <v>49</v>
      </c>
      <c r="B16" s="253"/>
      <c r="C16" s="253">
        <v>31</v>
      </c>
      <c r="D16" s="253">
        <v>42</v>
      </c>
      <c r="E16" s="254">
        <f t="shared" si="1"/>
        <v>135.48387096774192</v>
      </c>
      <c r="F16" s="254">
        <v>200</v>
      </c>
      <c r="G16" s="253">
        <v>30</v>
      </c>
      <c r="H16" s="254">
        <f t="shared" si="2"/>
        <v>71.428571428571431</v>
      </c>
    </row>
    <row r="17" spans="1:8" ht="27.95" customHeight="1">
      <c r="A17" s="256" t="s">
        <v>50</v>
      </c>
      <c r="B17" s="253">
        <v>14000</v>
      </c>
      <c r="C17" s="253">
        <v>16710</v>
      </c>
      <c r="D17" s="253">
        <v>15986</v>
      </c>
      <c r="E17" s="254">
        <f t="shared" ref="E17:E25" si="3">D17/C17*100</f>
        <v>95.667265110712151</v>
      </c>
      <c r="F17" s="254">
        <v>70.120185981226427</v>
      </c>
      <c r="G17" s="253">
        <v>10100</v>
      </c>
      <c r="H17" s="254">
        <f t="shared" si="2"/>
        <v>63.180282747403979</v>
      </c>
    </row>
    <row r="18" spans="1:8" ht="27.95" customHeight="1">
      <c r="A18" s="255" t="s">
        <v>51</v>
      </c>
      <c r="B18" s="253">
        <v>300</v>
      </c>
      <c r="C18" s="253">
        <v>1220</v>
      </c>
      <c r="D18" s="253">
        <v>1214</v>
      </c>
      <c r="E18" s="254">
        <f t="shared" si="3"/>
        <v>99.508196721311464</v>
      </c>
      <c r="F18" s="254">
        <v>2428</v>
      </c>
      <c r="G18" s="253">
        <v>1200</v>
      </c>
      <c r="H18" s="254">
        <f t="shared" si="2"/>
        <v>98.846787479406913</v>
      </c>
    </row>
    <row r="19" spans="1:8" ht="27.95" customHeight="1">
      <c r="A19" s="255" t="s">
        <v>1350</v>
      </c>
      <c r="B19" s="253"/>
      <c r="C19" s="253"/>
      <c r="D19" s="253"/>
      <c r="E19" s="254"/>
      <c r="F19" s="254"/>
      <c r="G19" s="253">
        <v>2400</v>
      </c>
      <c r="H19" s="254"/>
    </row>
    <row r="20" spans="1:8" ht="27.95" customHeight="1">
      <c r="A20" s="255" t="s">
        <v>52</v>
      </c>
      <c r="B20" s="253"/>
      <c r="C20" s="253"/>
      <c r="D20" s="253"/>
      <c r="E20" s="254"/>
      <c r="F20" s="254"/>
      <c r="G20" s="253"/>
      <c r="H20" s="254"/>
    </row>
    <row r="21" spans="1:8" ht="27.95" customHeight="1">
      <c r="A21" s="255" t="s">
        <v>53</v>
      </c>
      <c r="B21" s="253">
        <v>3500</v>
      </c>
      <c r="C21" s="253">
        <v>3380</v>
      </c>
      <c r="D21" s="253">
        <v>3381</v>
      </c>
      <c r="E21" s="254">
        <f t="shared" si="3"/>
        <v>100.02958579881658</v>
      </c>
      <c r="F21" s="254">
        <v>232.69098417068136</v>
      </c>
      <c r="G21" s="253">
        <v>1000</v>
      </c>
      <c r="H21" s="254">
        <f t="shared" ref="H21:H26" si="4">G21/D21*100</f>
        <v>29.577048210588586</v>
      </c>
    </row>
    <row r="22" spans="1:8" ht="27.95" customHeight="1">
      <c r="A22" s="255" t="s">
        <v>54</v>
      </c>
      <c r="B22" s="253">
        <v>300</v>
      </c>
      <c r="C22" s="253">
        <v>320</v>
      </c>
      <c r="D22" s="253">
        <v>323</v>
      </c>
      <c r="E22" s="254">
        <f t="shared" si="3"/>
        <v>100.93749999999999</v>
      </c>
      <c r="F22" s="254">
        <v>100</v>
      </c>
      <c r="G22" s="253">
        <v>320</v>
      </c>
      <c r="H22" s="254">
        <f t="shared" si="4"/>
        <v>99.071207430340564</v>
      </c>
    </row>
    <row r="23" spans="1:8" ht="27.95" customHeight="1">
      <c r="A23" s="255" t="s">
        <v>55</v>
      </c>
      <c r="B23" s="253">
        <v>4200</v>
      </c>
      <c r="C23" s="253">
        <v>6500</v>
      </c>
      <c r="D23" s="253">
        <v>5616</v>
      </c>
      <c r="E23" s="254">
        <f t="shared" si="3"/>
        <v>86.4</v>
      </c>
      <c r="F23" s="254">
        <v>128.57142857142858</v>
      </c>
      <c r="G23" s="253">
        <v>5000</v>
      </c>
      <c r="H23" s="254">
        <f t="shared" si="4"/>
        <v>89.03133903133903</v>
      </c>
    </row>
    <row r="24" spans="1:8" ht="27.95" customHeight="1">
      <c r="A24" s="255" t="s">
        <v>56</v>
      </c>
      <c r="B24" s="253">
        <v>800</v>
      </c>
      <c r="C24" s="253">
        <v>22500</v>
      </c>
      <c r="D24" s="253">
        <v>22969</v>
      </c>
      <c r="E24" s="254">
        <f t="shared" si="3"/>
        <v>102.08444444444444</v>
      </c>
      <c r="F24" s="254">
        <v>2740.9307875894988</v>
      </c>
      <c r="G24" s="253">
        <v>4745</v>
      </c>
      <c r="H24" s="254">
        <f t="shared" si="4"/>
        <v>20.658278549349124</v>
      </c>
    </row>
    <row r="25" spans="1:8" ht="27.95" customHeight="1">
      <c r="A25" s="255" t="s">
        <v>57</v>
      </c>
      <c r="B25" s="253">
        <v>6900</v>
      </c>
      <c r="C25" s="253">
        <v>6879</v>
      </c>
      <c r="D25" s="253">
        <v>6879</v>
      </c>
      <c r="E25" s="254">
        <f t="shared" si="3"/>
        <v>100</v>
      </c>
      <c r="F25" s="254">
        <v>116.23859411963502</v>
      </c>
      <c r="G25" s="253">
        <v>6705</v>
      </c>
      <c r="H25" s="254">
        <f t="shared" si="4"/>
        <v>97.470562581770608</v>
      </c>
    </row>
    <row r="26" spans="1:8" ht="27.95" customHeight="1">
      <c r="A26" s="255" t="s">
        <v>58</v>
      </c>
      <c r="B26" s="253"/>
      <c r="C26" s="253"/>
      <c r="D26" s="253">
        <v>153</v>
      </c>
      <c r="E26" s="254"/>
      <c r="F26" s="254">
        <v>527.58620689655174</v>
      </c>
      <c r="G26" s="253"/>
      <c r="H26" s="254">
        <f t="shared" si="4"/>
        <v>0</v>
      </c>
    </row>
    <row r="27" spans="1:8" ht="27.95" customHeight="1">
      <c r="A27" s="257" t="s">
        <v>59</v>
      </c>
      <c r="B27" s="258">
        <v>6200</v>
      </c>
      <c r="C27" s="258"/>
      <c r="D27" s="258"/>
      <c r="E27" s="254"/>
      <c r="F27" s="254"/>
      <c r="G27" s="258">
        <v>6500</v>
      </c>
      <c r="H27" s="254"/>
    </row>
    <row r="28" spans="1:8" ht="27.95" customHeight="1">
      <c r="A28" s="259" t="s">
        <v>38</v>
      </c>
      <c r="B28" s="260">
        <f t="shared" ref="B28" si="5">B5</f>
        <v>620000</v>
      </c>
      <c r="C28" s="260">
        <f>C5</f>
        <v>708000</v>
      </c>
      <c r="D28" s="260">
        <f>D5</f>
        <v>707858</v>
      </c>
      <c r="E28" s="261"/>
      <c r="F28" s="261"/>
      <c r="G28" s="260">
        <f>G5</f>
        <v>650000</v>
      </c>
      <c r="H28" s="262"/>
    </row>
    <row r="29" spans="1:8" ht="27.95" customHeight="1">
      <c r="A29" s="263" t="s">
        <v>60</v>
      </c>
      <c r="B29" s="80"/>
      <c r="C29" s="82">
        <v>144000</v>
      </c>
      <c r="D29" s="82">
        <v>144000</v>
      </c>
      <c r="E29" s="264"/>
      <c r="F29" s="264"/>
      <c r="G29" s="80"/>
      <c r="H29" s="265"/>
    </row>
    <row r="30" spans="1:8" ht="27.95" customHeight="1">
      <c r="A30" s="263" t="s">
        <v>61</v>
      </c>
      <c r="B30" s="185">
        <v>84000</v>
      </c>
      <c r="C30" s="185">
        <v>99013</v>
      </c>
      <c r="D30" s="266">
        <v>99013</v>
      </c>
      <c r="E30" s="198"/>
      <c r="F30" s="198"/>
      <c r="G30" s="185">
        <v>86000</v>
      </c>
      <c r="H30" s="198"/>
    </row>
    <row r="31" spans="1:8" ht="27.95" customHeight="1">
      <c r="A31" s="263" t="s">
        <v>62</v>
      </c>
      <c r="B31" s="267"/>
      <c r="C31" s="267"/>
      <c r="D31" s="267"/>
      <c r="E31" s="267"/>
      <c r="F31" s="267"/>
      <c r="G31" s="267"/>
      <c r="H31" s="268"/>
    </row>
    <row r="32" spans="1:8" ht="27.95" customHeight="1">
      <c r="A32" s="263" t="s">
        <v>63</v>
      </c>
      <c r="B32" s="267"/>
      <c r="C32" s="267"/>
      <c r="D32" s="266"/>
      <c r="E32" s="267"/>
      <c r="F32" s="267"/>
      <c r="G32" s="267"/>
      <c r="H32" s="268"/>
    </row>
    <row r="33" spans="1:8" ht="27.95" customHeight="1">
      <c r="A33" s="263" t="s">
        <v>64</v>
      </c>
      <c r="B33" s="267"/>
      <c r="C33" s="267"/>
      <c r="D33" s="267"/>
      <c r="E33" s="267"/>
      <c r="F33" s="267"/>
      <c r="G33" s="267"/>
      <c r="H33" s="268"/>
    </row>
    <row r="34" spans="1:8" ht="27.95" customHeight="1">
      <c r="A34" s="263" t="s">
        <v>65</v>
      </c>
      <c r="B34" s="185">
        <v>0</v>
      </c>
      <c r="C34" s="185">
        <v>38000</v>
      </c>
      <c r="D34" s="185">
        <v>38000</v>
      </c>
      <c r="E34" s="198"/>
      <c r="F34" s="198"/>
      <c r="G34" s="185">
        <v>0</v>
      </c>
      <c r="H34" s="198"/>
    </row>
    <row r="35" spans="1:8" ht="27.95" customHeight="1">
      <c r="A35" s="263" t="s">
        <v>66</v>
      </c>
      <c r="B35" s="267"/>
      <c r="C35" s="267"/>
      <c r="D35" s="267"/>
      <c r="E35" s="267"/>
      <c r="F35" s="267"/>
      <c r="G35" s="267"/>
      <c r="H35" s="268"/>
    </row>
    <row r="36" spans="1:8" ht="27.95" customHeight="1">
      <c r="A36" s="85" t="s">
        <v>67</v>
      </c>
      <c r="B36" s="108">
        <f t="shared" ref="B36" si="6">SUM(B28:B35)</f>
        <v>704000</v>
      </c>
      <c r="C36" s="108">
        <f t="shared" ref="C36:G36" si="7">SUM(C28:C35)</f>
        <v>989013</v>
      </c>
      <c r="D36" s="108">
        <f t="shared" si="7"/>
        <v>988871</v>
      </c>
      <c r="E36" s="108"/>
      <c r="F36" s="108"/>
      <c r="G36" s="108">
        <f t="shared" si="7"/>
        <v>736000</v>
      </c>
      <c r="H36" s="195"/>
    </row>
    <row r="37" spans="1:8" ht="27.95" customHeight="1">
      <c r="H37" s="269"/>
    </row>
    <row r="38" spans="1:8" ht="27.95" customHeight="1">
      <c r="H38" s="269"/>
    </row>
    <row r="39" spans="1:8" ht="27.95" customHeight="1"/>
  </sheetData>
  <mergeCells count="4">
    <mergeCell ref="A1:H1"/>
    <mergeCell ref="B3:F3"/>
    <mergeCell ref="G3:H3"/>
    <mergeCell ref="A3:A4"/>
  </mergeCells>
  <phoneticPr fontId="61" type="noConversion"/>
  <printOptions horizontalCentered="1"/>
  <pageMargins left="0.58888888888888902" right="0.58888888888888902" top="0.78888888888888897" bottom="0.78888888888888897" header="0.58888888888888902" footer="0.58888888888888902"/>
  <pageSetup paperSize="9" scale="6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39"/>
  <sheetViews>
    <sheetView tabSelected="1" view="pageBreakPreview" zoomScaleNormal="100" zoomScaleSheetLayoutView="100" workbookViewId="0">
      <selection sqref="A1:D1"/>
    </sheetView>
  </sheetViews>
  <sheetFormatPr defaultColWidth="9" defaultRowHeight="20.100000000000001" customHeight="1"/>
  <cols>
    <col min="1" max="1" width="8.375" style="245" customWidth="1"/>
    <col min="2" max="2" width="36.625" style="245" customWidth="1"/>
    <col min="3" max="3" width="18.75" style="245" customWidth="1"/>
    <col min="4" max="4" width="15.5" style="245" customWidth="1"/>
  </cols>
  <sheetData>
    <row r="1" spans="1:4" ht="69.95" customHeight="1">
      <c r="A1" s="322" t="s">
        <v>321</v>
      </c>
      <c r="B1" s="322"/>
      <c r="C1" s="323"/>
      <c r="D1" s="323"/>
    </row>
    <row r="2" spans="1:4" ht="20.100000000000001" customHeight="1">
      <c r="A2" s="246"/>
      <c r="B2" s="246"/>
      <c r="C2" s="248"/>
      <c r="D2" s="286" t="s">
        <v>1</v>
      </c>
    </row>
    <row r="3" spans="1:4" ht="20.100000000000001" customHeight="1">
      <c r="A3" s="246"/>
      <c r="B3" s="248"/>
      <c r="C3" s="286"/>
    </row>
    <row r="4" spans="1:4" ht="20.100000000000001" customHeight="1">
      <c r="A4" s="324" t="s">
        <v>68</v>
      </c>
      <c r="B4" s="324"/>
      <c r="C4" s="293" t="s">
        <v>319</v>
      </c>
      <c r="D4" s="308" t="s">
        <v>320</v>
      </c>
    </row>
    <row r="5" spans="1:4" ht="20.100000000000001" customHeight="1">
      <c r="A5" s="302"/>
      <c r="B5" s="303" t="s">
        <v>336</v>
      </c>
      <c r="C5" s="287">
        <f>C6+C253+C293+C312+C402+C454+C510+C567+C696+C777+C848+C871+C979+C1031+C1095+C1115+C1145+C1155+C1200+C1221+C1266+C1317+C1320+C1333</f>
        <v>707858</v>
      </c>
      <c r="D5" s="287">
        <f>D6+D253+D293+D312+D402+D454+D510+D567+D696+D777+D848+D871+D979+D1031+D1095+D1115+D1145+D1155+D1200+D1221+D1266+D1316+D1317+D1320+D1333</f>
        <v>650000</v>
      </c>
    </row>
    <row r="6" spans="1:4" ht="20.100000000000001" customHeight="1">
      <c r="A6" s="302">
        <v>201</v>
      </c>
      <c r="B6" s="303" t="s">
        <v>39</v>
      </c>
      <c r="C6" s="287">
        <f>C7+C19+C28+C38+C49+C60+C71+C79+C88+C101+C110+C121+C133+C140+C148+C154+C161+C168+C175+C182+C189+C197+C203+C209+C216+C231+C238+C250</f>
        <v>63732</v>
      </c>
      <c r="D6" s="287">
        <f>D7+D19+D28+D38+D49+D60+D71+D79+D88+D101+D110+D121+D133+D140+D148+D154+D161+D168+D175+D182+D189+D197+D203+D209+D216+D231+D238+D244+D250</f>
        <v>63500</v>
      </c>
    </row>
    <row r="7" spans="1:4" ht="20.100000000000001" customHeight="1">
      <c r="A7" s="302">
        <v>20101</v>
      </c>
      <c r="B7" s="303" t="s">
        <v>337</v>
      </c>
      <c r="C7" s="287">
        <f>SUM(C8:C18)</f>
        <v>1423</v>
      </c>
      <c r="D7" s="287">
        <f>SUM(D8:D18)</f>
        <v>1528</v>
      </c>
    </row>
    <row r="8" spans="1:4" ht="20.100000000000001" customHeight="1">
      <c r="A8" s="302">
        <v>2010101</v>
      </c>
      <c r="B8" s="304" t="s">
        <v>338</v>
      </c>
      <c r="C8" s="287">
        <v>1176</v>
      </c>
      <c r="D8" s="287">
        <v>1238</v>
      </c>
    </row>
    <row r="9" spans="1:4" ht="20.100000000000001" customHeight="1">
      <c r="A9" s="302">
        <v>2010102</v>
      </c>
      <c r="B9" s="304" t="s">
        <v>339</v>
      </c>
      <c r="C9" s="287">
        <v>167</v>
      </c>
      <c r="D9" s="287">
        <v>242</v>
      </c>
    </row>
    <row r="10" spans="1:4" ht="20.100000000000001" customHeight="1">
      <c r="A10" s="302">
        <v>2010103</v>
      </c>
      <c r="B10" s="304" t="s">
        <v>340</v>
      </c>
      <c r="C10" s="287">
        <v>41</v>
      </c>
      <c r="D10" s="287">
        <v>0</v>
      </c>
    </row>
    <row r="11" spans="1:4" ht="20.100000000000001" customHeight="1">
      <c r="A11" s="302">
        <v>2010104</v>
      </c>
      <c r="B11" s="304" t="s">
        <v>341</v>
      </c>
      <c r="C11" s="287">
        <v>32</v>
      </c>
      <c r="D11" s="287">
        <v>48</v>
      </c>
    </row>
    <row r="12" spans="1:4" ht="20.100000000000001" customHeight="1">
      <c r="A12" s="302">
        <v>2010105</v>
      </c>
      <c r="B12" s="304" t="s">
        <v>342</v>
      </c>
      <c r="C12" s="287">
        <v>0</v>
      </c>
      <c r="D12" s="287">
        <v>0</v>
      </c>
    </row>
    <row r="13" spans="1:4" ht="20.100000000000001" customHeight="1">
      <c r="A13" s="302">
        <v>2010106</v>
      </c>
      <c r="B13" s="304" t="s">
        <v>343</v>
      </c>
      <c r="C13" s="287">
        <v>0</v>
      </c>
      <c r="D13" s="287">
        <v>0</v>
      </c>
    </row>
    <row r="14" spans="1:4" ht="20.100000000000001" customHeight="1">
      <c r="A14" s="302">
        <v>2010107</v>
      </c>
      <c r="B14" s="304" t="s">
        <v>344</v>
      </c>
      <c r="C14" s="287">
        <v>0</v>
      </c>
      <c r="D14" s="287">
        <v>0</v>
      </c>
    </row>
    <row r="15" spans="1:4" ht="20.100000000000001" customHeight="1">
      <c r="A15" s="302">
        <v>2010108</v>
      </c>
      <c r="B15" s="304" t="s">
        <v>345</v>
      </c>
      <c r="C15" s="287">
        <v>7</v>
      </c>
      <c r="D15" s="287">
        <v>0</v>
      </c>
    </row>
    <row r="16" spans="1:4" ht="20.100000000000001" customHeight="1">
      <c r="A16" s="302">
        <v>2010109</v>
      </c>
      <c r="B16" s="304" t="s">
        <v>346</v>
      </c>
      <c r="C16" s="287">
        <v>0</v>
      </c>
      <c r="D16" s="287">
        <v>0</v>
      </c>
    </row>
    <row r="17" spans="1:4" ht="20.100000000000001" customHeight="1">
      <c r="A17" s="302">
        <v>2010150</v>
      </c>
      <c r="B17" s="304" t="s">
        <v>347</v>
      </c>
      <c r="C17" s="287">
        <v>0</v>
      </c>
      <c r="D17" s="287">
        <v>0</v>
      </c>
    </row>
    <row r="18" spans="1:4" ht="20.100000000000001" customHeight="1">
      <c r="A18" s="302">
        <v>2010199</v>
      </c>
      <c r="B18" s="304" t="s">
        <v>348</v>
      </c>
      <c r="C18" s="287">
        <v>0</v>
      </c>
      <c r="D18" s="287">
        <v>0</v>
      </c>
    </row>
    <row r="19" spans="1:4" ht="20.100000000000001" customHeight="1">
      <c r="A19" s="302">
        <v>20102</v>
      </c>
      <c r="B19" s="303" t="s">
        <v>349</v>
      </c>
      <c r="C19" s="287">
        <f>SUM(C20:C27)</f>
        <v>1331</v>
      </c>
      <c r="D19" s="287">
        <f>SUM(D20:D27)</f>
        <v>1518</v>
      </c>
    </row>
    <row r="20" spans="1:4" ht="20.100000000000001" customHeight="1">
      <c r="A20" s="302">
        <v>2010201</v>
      </c>
      <c r="B20" s="304" t="s">
        <v>338</v>
      </c>
      <c r="C20" s="287">
        <v>1151</v>
      </c>
      <c r="D20" s="287">
        <v>1238</v>
      </c>
    </row>
    <row r="21" spans="1:4" ht="20.100000000000001" customHeight="1">
      <c r="A21" s="302">
        <v>2010202</v>
      </c>
      <c r="B21" s="304" t="s">
        <v>339</v>
      </c>
      <c r="C21" s="287">
        <v>160</v>
      </c>
      <c r="D21" s="287">
        <v>256</v>
      </c>
    </row>
    <row r="22" spans="1:4" ht="20.100000000000001" customHeight="1">
      <c r="A22" s="302">
        <v>2010203</v>
      </c>
      <c r="B22" s="304" t="s">
        <v>340</v>
      </c>
      <c r="C22" s="287">
        <v>0</v>
      </c>
      <c r="D22" s="287">
        <v>0</v>
      </c>
    </row>
    <row r="23" spans="1:4" ht="20.100000000000001" customHeight="1">
      <c r="A23" s="302">
        <v>2010204</v>
      </c>
      <c r="B23" s="304" t="s">
        <v>350</v>
      </c>
      <c r="C23" s="287">
        <v>20</v>
      </c>
      <c r="D23" s="287">
        <v>24</v>
      </c>
    </row>
    <row r="24" spans="1:4" ht="20.100000000000001" customHeight="1">
      <c r="A24" s="302">
        <v>2010205</v>
      </c>
      <c r="B24" s="304" t="s">
        <v>351</v>
      </c>
      <c r="C24" s="287">
        <v>0</v>
      </c>
      <c r="D24" s="287">
        <v>0</v>
      </c>
    </row>
    <row r="25" spans="1:4" ht="20.100000000000001" customHeight="1">
      <c r="A25" s="302">
        <v>2010206</v>
      </c>
      <c r="B25" s="304" t="s">
        <v>352</v>
      </c>
      <c r="C25" s="287">
        <v>0</v>
      </c>
      <c r="D25" s="287">
        <v>0</v>
      </c>
    </row>
    <row r="26" spans="1:4" ht="20.100000000000001" customHeight="1">
      <c r="A26" s="302">
        <v>2010250</v>
      </c>
      <c r="B26" s="304" t="s">
        <v>347</v>
      </c>
      <c r="C26" s="287">
        <v>0</v>
      </c>
      <c r="D26" s="287">
        <v>0</v>
      </c>
    </row>
    <row r="27" spans="1:4" ht="20.100000000000001" customHeight="1">
      <c r="A27" s="302">
        <v>2010299</v>
      </c>
      <c r="B27" s="304" t="s">
        <v>353</v>
      </c>
      <c r="C27" s="287">
        <v>0</v>
      </c>
      <c r="D27" s="287">
        <v>0</v>
      </c>
    </row>
    <row r="28" spans="1:4" ht="20.100000000000001" customHeight="1">
      <c r="A28" s="302">
        <v>20103</v>
      </c>
      <c r="B28" s="303" t="s">
        <v>354</v>
      </c>
      <c r="C28" s="287">
        <f>SUM(C29:C37)</f>
        <v>18014</v>
      </c>
      <c r="D28" s="287">
        <f>SUM(D29:D37)</f>
        <v>22896</v>
      </c>
    </row>
    <row r="29" spans="1:4" ht="20.100000000000001" customHeight="1">
      <c r="A29" s="302">
        <v>2010301</v>
      </c>
      <c r="B29" s="304" t="s">
        <v>338</v>
      </c>
      <c r="C29" s="287">
        <v>10682</v>
      </c>
      <c r="D29" s="287">
        <v>11725</v>
      </c>
    </row>
    <row r="30" spans="1:4" ht="20.100000000000001" customHeight="1">
      <c r="A30" s="302">
        <v>2010302</v>
      </c>
      <c r="B30" s="304" t="s">
        <v>339</v>
      </c>
      <c r="C30" s="287">
        <v>2446</v>
      </c>
      <c r="D30" s="287">
        <v>5628</v>
      </c>
    </row>
    <row r="31" spans="1:4" ht="20.100000000000001" customHeight="1">
      <c r="A31" s="302">
        <v>2010303</v>
      </c>
      <c r="B31" s="304" t="s">
        <v>340</v>
      </c>
      <c r="C31" s="287">
        <v>0</v>
      </c>
      <c r="D31" s="287">
        <v>0</v>
      </c>
    </row>
    <row r="32" spans="1:4" ht="20.100000000000001" customHeight="1">
      <c r="A32" s="302">
        <v>2010304</v>
      </c>
      <c r="B32" s="304" t="s">
        <v>355</v>
      </c>
      <c r="C32" s="287">
        <v>0</v>
      </c>
      <c r="D32" s="287">
        <v>0</v>
      </c>
    </row>
    <row r="33" spans="1:4" ht="20.100000000000001" customHeight="1">
      <c r="A33" s="302">
        <v>2010305</v>
      </c>
      <c r="B33" s="304" t="s">
        <v>356</v>
      </c>
      <c r="C33" s="287">
        <v>0</v>
      </c>
      <c r="D33" s="287">
        <v>0</v>
      </c>
    </row>
    <row r="34" spans="1:4" ht="20.100000000000001" customHeight="1">
      <c r="A34" s="302">
        <v>2010306</v>
      </c>
      <c r="B34" s="304" t="s">
        <v>357</v>
      </c>
      <c r="C34" s="287">
        <v>0</v>
      </c>
      <c r="D34" s="287">
        <v>0</v>
      </c>
    </row>
    <row r="35" spans="1:4" ht="20.100000000000001" customHeight="1">
      <c r="A35" s="302">
        <v>2010309</v>
      </c>
      <c r="B35" s="304" t="s">
        <v>358</v>
      </c>
      <c r="C35" s="287">
        <v>0</v>
      </c>
      <c r="D35" s="287">
        <v>0</v>
      </c>
    </row>
    <row r="36" spans="1:4" ht="20.100000000000001" customHeight="1">
      <c r="A36" s="302">
        <v>2010350</v>
      </c>
      <c r="B36" s="304" t="s">
        <v>347</v>
      </c>
      <c r="C36" s="287">
        <v>0</v>
      </c>
      <c r="D36" s="287">
        <v>0</v>
      </c>
    </row>
    <row r="37" spans="1:4" ht="20.100000000000001" customHeight="1">
      <c r="A37" s="302">
        <v>2010399</v>
      </c>
      <c r="B37" s="304" t="s">
        <v>359</v>
      </c>
      <c r="C37" s="287">
        <v>4886</v>
      </c>
      <c r="D37" s="287">
        <v>5543</v>
      </c>
    </row>
    <row r="38" spans="1:4" ht="20.100000000000001" customHeight="1">
      <c r="A38" s="302">
        <v>20104</v>
      </c>
      <c r="B38" s="303" t="s">
        <v>360</v>
      </c>
      <c r="C38" s="287">
        <f>SUM(C39:C48)</f>
        <v>2209</v>
      </c>
      <c r="D38" s="287">
        <f>SUM(D39:D48)</f>
        <v>2663</v>
      </c>
    </row>
    <row r="39" spans="1:4" ht="20.100000000000001" customHeight="1">
      <c r="A39" s="302">
        <v>2010401</v>
      </c>
      <c r="B39" s="304" t="s">
        <v>338</v>
      </c>
      <c r="C39" s="287">
        <v>776</v>
      </c>
      <c r="D39" s="287">
        <v>900</v>
      </c>
    </row>
    <row r="40" spans="1:4" ht="20.100000000000001" customHeight="1">
      <c r="A40" s="302">
        <v>2010402</v>
      </c>
      <c r="B40" s="304" t="s">
        <v>339</v>
      </c>
      <c r="C40" s="287">
        <v>68</v>
      </c>
      <c r="D40" s="287">
        <v>23</v>
      </c>
    </row>
    <row r="41" spans="1:4" ht="20.100000000000001" customHeight="1">
      <c r="A41" s="302">
        <v>2010403</v>
      </c>
      <c r="B41" s="304" t="s">
        <v>340</v>
      </c>
      <c r="C41" s="287">
        <v>0</v>
      </c>
      <c r="D41" s="287">
        <v>0</v>
      </c>
    </row>
    <row r="42" spans="1:4" ht="20.100000000000001" customHeight="1">
      <c r="A42" s="302">
        <v>2010404</v>
      </c>
      <c r="B42" s="304" t="s">
        <v>361</v>
      </c>
      <c r="C42" s="287">
        <v>1205</v>
      </c>
      <c r="D42" s="287">
        <v>1657</v>
      </c>
    </row>
    <row r="43" spans="1:4" ht="20.100000000000001" customHeight="1">
      <c r="A43" s="302">
        <v>2010405</v>
      </c>
      <c r="B43" s="304" t="s">
        <v>362</v>
      </c>
      <c r="C43" s="287">
        <v>0</v>
      </c>
      <c r="D43" s="287">
        <v>0</v>
      </c>
    </row>
    <row r="44" spans="1:4" ht="20.100000000000001" customHeight="1">
      <c r="A44" s="302">
        <v>2010406</v>
      </c>
      <c r="B44" s="304" t="s">
        <v>363</v>
      </c>
      <c r="C44" s="287">
        <v>73</v>
      </c>
      <c r="D44" s="287">
        <v>39</v>
      </c>
    </row>
    <row r="45" spans="1:4" ht="20.100000000000001" customHeight="1">
      <c r="A45" s="302">
        <v>2010407</v>
      </c>
      <c r="B45" s="304" t="s">
        <v>364</v>
      </c>
      <c r="C45" s="287">
        <v>0</v>
      </c>
      <c r="D45" s="287">
        <v>0</v>
      </c>
    </row>
    <row r="46" spans="1:4" ht="20.100000000000001" customHeight="1">
      <c r="A46" s="302">
        <v>2010408</v>
      </c>
      <c r="B46" s="304" t="s">
        <v>365</v>
      </c>
      <c r="C46" s="287">
        <v>0</v>
      </c>
      <c r="D46" s="287">
        <v>3</v>
      </c>
    </row>
    <row r="47" spans="1:4" ht="20.100000000000001" customHeight="1">
      <c r="A47" s="302">
        <v>2010450</v>
      </c>
      <c r="B47" s="304" t="s">
        <v>347</v>
      </c>
      <c r="C47" s="287">
        <v>35</v>
      </c>
      <c r="D47" s="287">
        <v>41</v>
      </c>
    </row>
    <row r="48" spans="1:4" ht="20.100000000000001" customHeight="1">
      <c r="A48" s="302">
        <v>2010499</v>
      </c>
      <c r="B48" s="304" t="s">
        <v>366</v>
      </c>
      <c r="C48" s="287">
        <v>52</v>
      </c>
      <c r="D48" s="287">
        <v>0</v>
      </c>
    </row>
    <row r="49" spans="1:4" ht="20.100000000000001" customHeight="1">
      <c r="A49" s="302">
        <v>20105</v>
      </c>
      <c r="B49" s="303" t="s">
        <v>367</v>
      </c>
      <c r="C49" s="287">
        <f>SUM(C50:C59)</f>
        <v>621</v>
      </c>
      <c r="D49" s="287">
        <f>SUM(D50:D59)</f>
        <v>678</v>
      </c>
    </row>
    <row r="50" spans="1:4" ht="20.100000000000001" customHeight="1">
      <c r="A50" s="302">
        <v>2010501</v>
      </c>
      <c r="B50" s="304" t="s">
        <v>338</v>
      </c>
      <c r="C50" s="287">
        <v>403</v>
      </c>
      <c r="D50" s="287">
        <v>454</v>
      </c>
    </row>
    <row r="51" spans="1:4" ht="20.100000000000001" customHeight="1">
      <c r="A51" s="302">
        <v>2010502</v>
      </c>
      <c r="B51" s="304" t="s">
        <v>339</v>
      </c>
      <c r="C51" s="287">
        <v>0</v>
      </c>
      <c r="D51" s="287">
        <v>0</v>
      </c>
    </row>
    <row r="52" spans="1:4" ht="20.100000000000001" customHeight="1">
      <c r="A52" s="302">
        <v>2010503</v>
      </c>
      <c r="B52" s="304" t="s">
        <v>340</v>
      </c>
      <c r="C52" s="287">
        <v>0</v>
      </c>
      <c r="D52" s="287">
        <v>0</v>
      </c>
    </row>
    <row r="53" spans="1:4" ht="20.100000000000001" customHeight="1">
      <c r="A53" s="302">
        <v>2010504</v>
      </c>
      <c r="B53" s="304" t="s">
        <v>368</v>
      </c>
      <c r="C53" s="287">
        <v>0</v>
      </c>
      <c r="D53" s="287">
        <v>0</v>
      </c>
    </row>
    <row r="54" spans="1:4" ht="20.100000000000001" customHeight="1">
      <c r="A54" s="302">
        <v>2010505</v>
      </c>
      <c r="B54" s="304" t="s">
        <v>369</v>
      </c>
      <c r="C54" s="287">
        <v>119</v>
      </c>
      <c r="D54" s="287">
        <v>194</v>
      </c>
    </row>
    <row r="55" spans="1:4" ht="20.100000000000001" customHeight="1">
      <c r="A55" s="302">
        <v>2010506</v>
      </c>
      <c r="B55" s="304" t="s">
        <v>370</v>
      </c>
      <c r="C55" s="287">
        <v>0</v>
      </c>
      <c r="D55" s="287">
        <v>0</v>
      </c>
    </row>
    <row r="56" spans="1:4" ht="20.100000000000001" customHeight="1">
      <c r="A56" s="302">
        <v>2010507</v>
      </c>
      <c r="B56" s="304" t="s">
        <v>371</v>
      </c>
      <c r="C56" s="287">
        <v>62</v>
      </c>
      <c r="D56" s="287">
        <v>0</v>
      </c>
    </row>
    <row r="57" spans="1:4" ht="20.100000000000001" customHeight="1">
      <c r="A57" s="302">
        <v>2010508</v>
      </c>
      <c r="B57" s="304" t="s">
        <v>372</v>
      </c>
      <c r="C57" s="287">
        <v>37</v>
      </c>
      <c r="D57" s="287">
        <v>30</v>
      </c>
    </row>
    <row r="58" spans="1:4" ht="20.100000000000001" customHeight="1">
      <c r="A58" s="302">
        <v>2010550</v>
      </c>
      <c r="B58" s="304" t="s">
        <v>347</v>
      </c>
      <c r="C58" s="287">
        <v>0</v>
      </c>
      <c r="D58" s="287">
        <v>0</v>
      </c>
    </row>
    <row r="59" spans="1:4" ht="20.100000000000001" customHeight="1">
      <c r="A59" s="302">
        <v>2010599</v>
      </c>
      <c r="B59" s="304" t="s">
        <v>373</v>
      </c>
      <c r="C59" s="287">
        <v>0</v>
      </c>
      <c r="D59" s="287">
        <v>0</v>
      </c>
    </row>
    <row r="60" spans="1:4" ht="20.100000000000001" customHeight="1">
      <c r="A60" s="302">
        <v>20106</v>
      </c>
      <c r="B60" s="303" t="s">
        <v>374</v>
      </c>
      <c r="C60" s="287">
        <f>SUM(C61:C70)</f>
        <v>3960</v>
      </c>
      <c r="D60" s="287">
        <f>SUM(D61:D70)</f>
        <v>2665</v>
      </c>
    </row>
    <row r="61" spans="1:4" ht="20.100000000000001" customHeight="1">
      <c r="A61" s="302">
        <v>2010601</v>
      </c>
      <c r="B61" s="304" t="s">
        <v>338</v>
      </c>
      <c r="C61" s="287">
        <v>1022</v>
      </c>
      <c r="D61" s="287">
        <v>1182</v>
      </c>
    </row>
    <row r="62" spans="1:4" ht="20.100000000000001" customHeight="1">
      <c r="A62" s="302">
        <v>2010602</v>
      </c>
      <c r="B62" s="304" t="s">
        <v>339</v>
      </c>
      <c r="C62" s="287">
        <v>2708</v>
      </c>
      <c r="D62" s="287">
        <v>1037</v>
      </c>
    </row>
    <row r="63" spans="1:4" ht="20.100000000000001" customHeight="1">
      <c r="A63" s="302">
        <v>2010603</v>
      </c>
      <c r="B63" s="304" t="s">
        <v>340</v>
      </c>
      <c r="C63" s="287">
        <v>0</v>
      </c>
      <c r="D63" s="287">
        <v>0</v>
      </c>
    </row>
    <row r="64" spans="1:4" ht="20.100000000000001" customHeight="1">
      <c r="A64" s="302">
        <v>2010604</v>
      </c>
      <c r="B64" s="304" t="s">
        <v>375</v>
      </c>
      <c r="C64" s="287">
        <v>0</v>
      </c>
      <c r="D64" s="287">
        <v>0</v>
      </c>
    </row>
    <row r="65" spans="1:4" ht="20.100000000000001" customHeight="1">
      <c r="A65" s="302">
        <v>2010605</v>
      </c>
      <c r="B65" s="304" t="s">
        <v>376</v>
      </c>
      <c r="C65" s="287">
        <v>0</v>
      </c>
      <c r="D65" s="287">
        <v>0</v>
      </c>
    </row>
    <row r="66" spans="1:4" ht="20.100000000000001" customHeight="1">
      <c r="A66" s="302">
        <v>2010606</v>
      </c>
      <c r="B66" s="304" t="s">
        <v>377</v>
      </c>
      <c r="C66" s="287">
        <v>0</v>
      </c>
      <c r="D66" s="287">
        <v>0</v>
      </c>
    </row>
    <row r="67" spans="1:4" ht="20.100000000000001" customHeight="1">
      <c r="A67" s="302">
        <v>2010607</v>
      </c>
      <c r="B67" s="304" t="s">
        <v>378</v>
      </c>
      <c r="C67" s="287">
        <v>0</v>
      </c>
      <c r="D67" s="287">
        <v>0</v>
      </c>
    </row>
    <row r="68" spans="1:4" ht="20.100000000000001" customHeight="1">
      <c r="A68" s="302">
        <v>2010608</v>
      </c>
      <c r="B68" s="304" t="s">
        <v>379</v>
      </c>
      <c r="C68" s="287">
        <v>0</v>
      </c>
      <c r="D68" s="287">
        <v>0</v>
      </c>
    </row>
    <row r="69" spans="1:4" ht="20.100000000000001" customHeight="1">
      <c r="A69" s="302">
        <v>2010650</v>
      </c>
      <c r="B69" s="304" t="s">
        <v>347</v>
      </c>
      <c r="C69" s="287">
        <v>0</v>
      </c>
      <c r="D69" s="287">
        <v>0</v>
      </c>
    </row>
    <row r="70" spans="1:4" ht="20.100000000000001" customHeight="1">
      <c r="A70" s="302">
        <v>2010699</v>
      </c>
      <c r="B70" s="304" t="s">
        <v>380</v>
      </c>
      <c r="C70" s="287">
        <v>230</v>
      </c>
      <c r="D70" s="287">
        <v>446</v>
      </c>
    </row>
    <row r="71" spans="1:4" ht="20.100000000000001" customHeight="1">
      <c r="A71" s="302">
        <v>20107</v>
      </c>
      <c r="B71" s="303" t="s">
        <v>381</v>
      </c>
      <c r="C71" s="287">
        <f>SUM(C72:C78)</f>
        <v>1994</v>
      </c>
      <c r="D71" s="287">
        <f>SUM(D72:D78)</f>
        <v>1210</v>
      </c>
    </row>
    <row r="72" spans="1:4" ht="20.100000000000001" customHeight="1">
      <c r="A72" s="302">
        <v>2010701</v>
      </c>
      <c r="B72" s="304" t="s">
        <v>338</v>
      </c>
      <c r="C72" s="287">
        <v>572</v>
      </c>
      <c r="D72" s="287">
        <v>0</v>
      </c>
    </row>
    <row r="73" spans="1:4" ht="20.100000000000001" customHeight="1">
      <c r="A73" s="302">
        <v>2010702</v>
      </c>
      <c r="B73" s="304" t="s">
        <v>339</v>
      </c>
      <c r="C73" s="287">
        <v>1417</v>
      </c>
      <c r="D73" s="287">
        <v>1210</v>
      </c>
    </row>
    <row r="74" spans="1:4" ht="20.100000000000001" customHeight="1">
      <c r="A74" s="302">
        <v>2010703</v>
      </c>
      <c r="B74" s="304" t="s">
        <v>340</v>
      </c>
      <c r="C74" s="287">
        <v>0</v>
      </c>
      <c r="D74" s="287">
        <v>0</v>
      </c>
    </row>
    <row r="75" spans="1:4" ht="20.100000000000001" customHeight="1">
      <c r="A75" s="302">
        <v>2010709</v>
      </c>
      <c r="B75" s="304" t="s">
        <v>378</v>
      </c>
      <c r="C75" s="287">
        <v>0</v>
      </c>
      <c r="D75" s="287">
        <v>0</v>
      </c>
    </row>
    <row r="76" spans="1:4" ht="20.100000000000001" customHeight="1">
      <c r="A76" s="302">
        <v>2010710</v>
      </c>
      <c r="B76" s="304" t="s">
        <v>382</v>
      </c>
      <c r="C76" s="287">
        <v>0</v>
      </c>
      <c r="D76" s="287">
        <v>0</v>
      </c>
    </row>
    <row r="77" spans="1:4" ht="20.100000000000001" customHeight="1">
      <c r="A77" s="302">
        <v>2010750</v>
      </c>
      <c r="B77" s="304" t="s">
        <v>347</v>
      </c>
      <c r="C77" s="287">
        <v>5</v>
      </c>
      <c r="D77" s="287">
        <v>0</v>
      </c>
    </row>
    <row r="78" spans="1:4" ht="20.100000000000001" customHeight="1">
      <c r="A78" s="302">
        <v>2010799</v>
      </c>
      <c r="B78" s="304" t="s">
        <v>383</v>
      </c>
      <c r="C78" s="287">
        <v>0</v>
      </c>
      <c r="D78" s="287">
        <v>0</v>
      </c>
    </row>
    <row r="79" spans="1:4" ht="20.100000000000001" customHeight="1">
      <c r="A79" s="302">
        <v>20108</v>
      </c>
      <c r="B79" s="303" t="s">
        <v>384</v>
      </c>
      <c r="C79" s="287">
        <f>SUM(C80:C87)</f>
        <v>925</v>
      </c>
      <c r="D79" s="287">
        <f>SUM(D80:D87)</f>
        <v>1047</v>
      </c>
    </row>
    <row r="80" spans="1:4" ht="20.100000000000001" customHeight="1">
      <c r="A80" s="302">
        <v>2010801</v>
      </c>
      <c r="B80" s="304" t="s">
        <v>338</v>
      </c>
      <c r="C80" s="287">
        <v>917</v>
      </c>
      <c r="D80" s="287">
        <v>1029</v>
      </c>
    </row>
    <row r="81" spans="1:4" ht="20.100000000000001" customHeight="1">
      <c r="A81" s="302">
        <v>2010802</v>
      </c>
      <c r="B81" s="304" t="s">
        <v>339</v>
      </c>
      <c r="C81" s="287">
        <v>0</v>
      </c>
      <c r="D81" s="287">
        <v>0</v>
      </c>
    </row>
    <row r="82" spans="1:4" ht="20.100000000000001" customHeight="1">
      <c r="A82" s="302">
        <v>2010803</v>
      </c>
      <c r="B82" s="304" t="s">
        <v>340</v>
      </c>
      <c r="C82" s="287">
        <v>0</v>
      </c>
      <c r="D82" s="287">
        <v>0</v>
      </c>
    </row>
    <row r="83" spans="1:4" ht="20.100000000000001" customHeight="1">
      <c r="A83" s="302">
        <v>2010804</v>
      </c>
      <c r="B83" s="304" t="s">
        <v>385</v>
      </c>
      <c r="C83" s="287">
        <v>8</v>
      </c>
      <c r="D83" s="287">
        <v>18</v>
      </c>
    </row>
    <row r="84" spans="1:4" ht="20.100000000000001" customHeight="1">
      <c r="A84" s="302">
        <v>2010805</v>
      </c>
      <c r="B84" s="304" t="s">
        <v>386</v>
      </c>
      <c r="C84" s="287">
        <v>0</v>
      </c>
      <c r="D84" s="287">
        <v>0</v>
      </c>
    </row>
    <row r="85" spans="1:4" ht="20.100000000000001" customHeight="1">
      <c r="A85" s="302">
        <v>2010806</v>
      </c>
      <c r="B85" s="304" t="s">
        <v>378</v>
      </c>
      <c r="C85" s="287">
        <v>0</v>
      </c>
      <c r="D85" s="287">
        <v>0</v>
      </c>
    </row>
    <row r="86" spans="1:4" ht="20.100000000000001" customHeight="1">
      <c r="A86" s="302">
        <v>2010850</v>
      </c>
      <c r="B86" s="304" t="s">
        <v>347</v>
      </c>
      <c r="C86" s="287">
        <v>0</v>
      </c>
      <c r="D86" s="287">
        <v>0</v>
      </c>
    </row>
    <row r="87" spans="1:4" ht="20.100000000000001" customHeight="1">
      <c r="A87" s="302">
        <v>2010899</v>
      </c>
      <c r="B87" s="304" t="s">
        <v>387</v>
      </c>
      <c r="C87" s="287">
        <v>0</v>
      </c>
      <c r="D87" s="287">
        <v>0</v>
      </c>
    </row>
    <row r="88" spans="1:4" ht="20.100000000000001" customHeight="1">
      <c r="A88" s="302">
        <v>20109</v>
      </c>
      <c r="B88" s="303" t="s">
        <v>388</v>
      </c>
      <c r="C88" s="287">
        <f>SUM(C89:C100)</f>
        <v>0</v>
      </c>
      <c r="D88" s="287">
        <f>SUM(D89:D100)</f>
        <v>0</v>
      </c>
    </row>
    <row r="89" spans="1:4" ht="20.100000000000001" customHeight="1">
      <c r="A89" s="302">
        <v>2010901</v>
      </c>
      <c r="B89" s="304" t="s">
        <v>338</v>
      </c>
      <c r="C89" s="287">
        <v>0</v>
      </c>
      <c r="D89" s="287">
        <v>0</v>
      </c>
    </row>
    <row r="90" spans="1:4" ht="20.100000000000001" customHeight="1">
      <c r="A90" s="302">
        <v>2010902</v>
      </c>
      <c r="B90" s="304" t="s">
        <v>339</v>
      </c>
      <c r="C90" s="287">
        <v>0</v>
      </c>
      <c r="D90" s="287">
        <v>0</v>
      </c>
    </row>
    <row r="91" spans="1:4" ht="20.100000000000001" customHeight="1">
      <c r="A91" s="302">
        <v>2010903</v>
      </c>
      <c r="B91" s="304" t="s">
        <v>340</v>
      </c>
      <c r="C91" s="287">
        <v>0</v>
      </c>
      <c r="D91" s="287">
        <v>0</v>
      </c>
    </row>
    <row r="92" spans="1:4" ht="20.100000000000001" customHeight="1">
      <c r="A92" s="302">
        <v>2010905</v>
      </c>
      <c r="B92" s="304" t="s">
        <v>389</v>
      </c>
      <c r="C92" s="287">
        <v>0</v>
      </c>
      <c r="D92" s="287">
        <v>0</v>
      </c>
    </row>
    <row r="93" spans="1:4" ht="20.100000000000001" customHeight="1">
      <c r="A93" s="302">
        <v>2010907</v>
      </c>
      <c r="B93" s="304" t="s">
        <v>390</v>
      </c>
      <c r="C93" s="287">
        <v>0</v>
      </c>
      <c r="D93" s="287">
        <v>0</v>
      </c>
    </row>
    <row r="94" spans="1:4" ht="20.100000000000001" customHeight="1">
      <c r="A94" s="302">
        <v>2010908</v>
      </c>
      <c r="B94" s="304" t="s">
        <v>378</v>
      </c>
      <c r="C94" s="287">
        <v>0</v>
      </c>
      <c r="D94" s="287">
        <v>0</v>
      </c>
    </row>
    <row r="95" spans="1:4" ht="20.100000000000001" customHeight="1">
      <c r="A95" s="302">
        <v>2010909</v>
      </c>
      <c r="B95" s="304" t="s">
        <v>391</v>
      </c>
      <c r="C95" s="287">
        <v>0</v>
      </c>
      <c r="D95" s="287">
        <v>0</v>
      </c>
    </row>
    <row r="96" spans="1:4" ht="20.100000000000001" customHeight="1">
      <c r="A96" s="302">
        <v>2010910</v>
      </c>
      <c r="B96" s="304" t="s">
        <v>392</v>
      </c>
      <c r="C96" s="287">
        <v>0</v>
      </c>
      <c r="D96" s="287">
        <v>0</v>
      </c>
    </row>
    <row r="97" spans="1:4" ht="20.100000000000001" customHeight="1">
      <c r="A97" s="302">
        <v>2010911</v>
      </c>
      <c r="B97" s="304" t="s">
        <v>393</v>
      </c>
      <c r="C97" s="287">
        <v>0</v>
      </c>
      <c r="D97" s="287">
        <v>0</v>
      </c>
    </row>
    <row r="98" spans="1:4" ht="20.100000000000001" customHeight="1">
      <c r="A98" s="302">
        <v>2010912</v>
      </c>
      <c r="B98" s="304" t="s">
        <v>394</v>
      </c>
      <c r="C98" s="287">
        <v>0</v>
      </c>
      <c r="D98" s="287">
        <v>0</v>
      </c>
    </row>
    <row r="99" spans="1:4" ht="20.100000000000001" customHeight="1">
      <c r="A99" s="302">
        <v>2010950</v>
      </c>
      <c r="B99" s="304" t="s">
        <v>347</v>
      </c>
      <c r="C99" s="287">
        <v>0</v>
      </c>
      <c r="D99" s="287">
        <v>0</v>
      </c>
    </row>
    <row r="100" spans="1:4" ht="20.100000000000001" customHeight="1">
      <c r="A100" s="302">
        <v>2010999</v>
      </c>
      <c r="B100" s="304" t="s">
        <v>395</v>
      </c>
      <c r="C100" s="287">
        <v>0</v>
      </c>
      <c r="D100" s="287">
        <v>0</v>
      </c>
    </row>
    <row r="101" spans="1:4" ht="20.100000000000001" customHeight="1">
      <c r="A101" s="302">
        <v>20111</v>
      </c>
      <c r="B101" s="303" t="s">
        <v>396</v>
      </c>
      <c r="C101" s="287">
        <f>SUM(C102:C109)</f>
        <v>4328</v>
      </c>
      <c r="D101" s="287">
        <f>SUM(D102:D109)</f>
        <v>4605</v>
      </c>
    </row>
    <row r="102" spans="1:4" ht="20.100000000000001" customHeight="1">
      <c r="A102" s="302">
        <v>2011101</v>
      </c>
      <c r="B102" s="304" t="s">
        <v>338</v>
      </c>
      <c r="C102" s="287">
        <v>3589</v>
      </c>
      <c r="D102" s="287">
        <v>3577</v>
      </c>
    </row>
    <row r="103" spans="1:4" ht="20.100000000000001" customHeight="1">
      <c r="A103" s="302">
        <v>2011102</v>
      </c>
      <c r="B103" s="304" t="s">
        <v>339</v>
      </c>
      <c r="C103" s="287">
        <v>589</v>
      </c>
      <c r="D103" s="287">
        <v>819</v>
      </c>
    </row>
    <row r="104" spans="1:4" ht="20.100000000000001" customHeight="1">
      <c r="A104" s="302">
        <v>2011103</v>
      </c>
      <c r="B104" s="304" t="s">
        <v>340</v>
      </c>
      <c r="C104" s="287">
        <v>0</v>
      </c>
      <c r="D104" s="287">
        <v>0</v>
      </c>
    </row>
    <row r="105" spans="1:4" ht="20.100000000000001" customHeight="1">
      <c r="A105" s="302">
        <v>2011104</v>
      </c>
      <c r="B105" s="304" t="s">
        <v>397</v>
      </c>
      <c r="C105" s="287">
        <v>0</v>
      </c>
      <c r="D105" s="287">
        <v>0</v>
      </c>
    </row>
    <row r="106" spans="1:4" ht="20.100000000000001" customHeight="1">
      <c r="A106" s="302">
        <v>2011105</v>
      </c>
      <c r="B106" s="304" t="s">
        <v>398</v>
      </c>
      <c r="C106" s="287">
        <v>0</v>
      </c>
      <c r="D106" s="287">
        <v>0</v>
      </c>
    </row>
    <row r="107" spans="1:4" ht="20.100000000000001" customHeight="1">
      <c r="A107" s="302">
        <v>2011106</v>
      </c>
      <c r="B107" s="304" t="s">
        <v>399</v>
      </c>
      <c r="C107" s="287">
        <v>0</v>
      </c>
      <c r="D107" s="287">
        <v>0</v>
      </c>
    </row>
    <row r="108" spans="1:4" ht="20.100000000000001" customHeight="1">
      <c r="A108" s="302">
        <v>2011150</v>
      </c>
      <c r="B108" s="304" t="s">
        <v>347</v>
      </c>
      <c r="C108" s="287">
        <v>150</v>
      </c>
      <c r="D108" s="287">
        <v>179</v>
      </c>
    </row>
    <row r="109" spans="1:4" ht="20.100000000000001" customHeight="1">
      <c r="A109" s="302">
        <v>2011199</v>
      </c>
      <c r="B109" s="304" t="s">
        <v>400</v>
      </c>
      <c r="C109" s="287">
        <v>0</v>
      </c>
      <c r="D109" s="287">
        <v>30</v>
      </c>
    </row>
    <row r="110" spans="1:4" ht="20.100000000000001" customHeight="1">
      <c r="A110" s="302">
        <v>20113</v>
      </c>
      <c r="B110" s="303" t="s">
        <v>401</v>
      </c>
      <c r="C110" s="287">
        <f>SUM(C111:C120)</f>
        <v>9793</v>
      </c>
      <c r="D110" s="287">
        <f>SUM(D111:D120)</f>
        <v>1671</v>
      </c>
    </row>
    <row r="111" spans="1:4" ht="20.100000000000001" customHeight="1">
      <c r="A111" s="302">
        <v>2011301</v>
      </c>
      <c r="B111" s="304" t="s">
        <v>338</v>
      </c>
      <c r="C111" s="287">
        <v>1042</v>
      </c>
      <c r="D111" s="287">
        <v>1001</v>
      </c>
    </row>
    <row r="112" spans="1:4" ht="20.100000000000001" customHeight="1">
      <c r="A112" s="302">
        <v>2011302</v>
      </c>
      <c r="B112" s="304" t="s">
        <v>339</v>
      </c>
      <c r="C112" s="287">
        <v>8291</v>
      </c>
      <c r="D112" s="287">
        <v>193</v>
      </c>
    </row>
    <row r="113" spans="1:4" ht="20.100000000000001" customHeight="1">
      <c r="A113" s="302">
        <v>2011303</v>
      </c>
      <c r="B113" s="304" t="s">
        <v>340</v>
      </c>
      <c r="C113" s="287">
        <v>0</v>
      </c>
      <c r="D113" s="287">
        <v>0</v>
      </c>
    </row>
    <row r="114" spans="1:4" ht="20.100000000000001" customHeight="1">
      <c r="A114" s="302">
        <v>2011304</v>
      </c>
      <c r="B114" s="304" t="s">
        <v>402</v>
      </c>
      <c r="C114" s="287">
        <v>0</v>
      </c>
      <c r="D114" s="287">
        <v>0</v>
      </c>
    </row>
    <row r="115" spans="1:4" ht="20.100000000000001" customHeight="1">
      <c r="A115" s="302">
        <v>2011305</v>
      </c>
      <c r="B115" s="304" t="s">
        <v>403</v>
      </c>
      <c r="C115" s="287">
        <v>0</v>
      </c>
      <c r="D115" s="287">
        <v>0</v>
      </c>
    </row>
    <row r="116" spans="1:4" ht="20.100000000000001" customHeight="1">
      <c r="A116" s="302">
        <v>2011306</v>
      </c>
      <c r="B116" s="304" t="s">
        <v>404</v>
      </c>
      <c r="C116" s="287">
        <v>0</v>
      </c>
      <c r="D116" s="287">
        <v>0</v>
      </c>
    </row>
    <row r="117" spans="1:4" ht="20.100000000000001" customHeight="1">
      <c r="A117" s="302">
        <v>2011307</v>
      </c>
      <c r="B117" s="304" t="s">
        <v>405</v>
      </c>
      <c r="C117" s="287">
        <v>0</v>
      </c>
      <c r="D117" s="287">
        <v>0</v>
      </c>
    </row>
    <row r="118" spans="1:4" ht="20.100000000000001" customHeight="1">
      <c r="A118" s="302">
        <v>2011308</v>
      </c>
      <c r="B118" s="304" t="s">
        <v>406</v>
      </c>
      <c r="C118" s="287">
        <v>460</v>
      </c>
      <c r="D118" s="287">
        <v>477</v>
      </c>
    </row>
    <row r="119" spans="1:4" ht="20.100000000000001" customHeight="1">
      <c r="A119" s="302">
        <v>2011350</v>
      </c>
      <c r="B119" s="304" t="s">
        <v>347</v>
      </c>
      <c r="C119" s="287">
        <v>0</v>
      </c>
      <c r="D119" s="287">
        <v>0</v>
      </c>
    </row>
    <row r="120" spans="1:4" ht="20.100000000000001" customHeight="1">
      <c r="A120" s="302">
        <v>2011399</v>
      </c>
      <c r="B120" s="304" t="s">
        <v>407</v>
      </c>
      <c r="C120" s="287">
        <v>0</v>
      </c>
      <c r="D120" s="287">
        <v>0</v>
      </c>
    </row>
    <row r="121" spans="1:4" ht="20.100000000000001" customHeight="1">
      <c r="A121" s="302">
        <v>20114</v>
      </c>
      <c r="B121" s="303" t="s">
        <v>408</v>
      </c>
      <c r="C121" s="287">
        <f>SUM(C122:C132)</f>
        <v>50</v>
      </c>
      <c r="D121" s="287">
        <f>SUM(D122:D132)</f>
        <v>187</v>
      </c>
    </row>
    <row r="122" spans="1:4" ht="20.100000000000001" customHeight="1">
      <c r="A122" s="302">
        <v>2011401</v>
      </c>
      <c r="B122" s="304" t="s">
        <v>338</v>
      </c>
      <c r="C122" s="287">
        <v>0</v>
      </c>
      <c r="D122" s="287">
        <v>0</v>
      </c>
    </row>
    <row r="123" spans="1:4" ht="20.100000000000001" customHeight="1">
      <c r="A123" s="302">
        <v>2011402</v>
      </c>
      <c r="B123" s="304" t="s">
        <v>339</v>
      </c>
      <c r="C123" s="287">
        <v>0</v>
      </c>
      <c r="D123" s="287">
        <v>163</v>
      </c>
    </row>
    <row r="124" spans="1:4" ht="20.100000000000001" customHeight="1">
      <c r="A124" s="302">
        <v>2011403</v>
      </c>
      <c r="B124" s="304" t="s">
        <v>340</v>
      </c>
      <c r="C124" s="287">
        <v>0</v>
      </c>
      <c r="D124" s="287">
        <v>0</v>
      </c>
    </row>
    <row r="125" spans="1:4" ht="20.100000000000001" customHeight="1">
      <c r="A125" s="302">
        <v>2011404</v>
      </c>
      <c r="B125" s="304" t="s">
        <v>409</v>
      </c>
      <c r="C125" s="287">
        <v>0</v>
      </c>
      <c r="D125" s="287">
        <v>0</v>
      </c>
    </row>
    <row r="126" spans="1:4" ht="20.100000000000001" customHeight="1">
      <c r="A126" s="302">
        <v>2011405</v>
      </c>
      <c r="B126" s="304" t="s">
        <v>410</v>
      </c>
      <c r="C126" s="287">
        <v>0</v>
      </c>
      <c r="D126" s="287">
        <v>0</v>
      </c>
    </row>
    <row r="127" spans="1:4" ht="20.100000000000001" customHeight="1">
      <c r="A127" s="302">
        <v>2011408</v>
      </c>
      <c r="B127" s="304" t="s">
        <v>411</v>
      </c>
      <c r="C127" s="287">
        <v>0</v>
      </c>
      <c r="D127" s="287">
        <v>0</v>
      </c>
    </row>
    <row r="128" spans="1:4" ht="20.100000000000001" customHeight="1">
      <c r="A128" s="302">
        <v>2011409</v>
      </c>
      <c r="B128" s="304" t="s">
        <v>412</v>
      </c>
      <c r="C128" s="287">
        <v>0</v>
      </c>
      <c r="D128" s="287">
        <v>0</v>
      </c>
    </row>
    <row r="129" spans="1:4" ht="20.100000000000001" customHeight="1">
      <c r="A129" s="302">
        <v>2011410</v>
      </c>
      <c r="B129" s="304" t="s">
        <v>413</v>
      </c>
      <c r="C129" s="287">
        <v>0</v>
      </c>
      <c r="D129" s="287">
        <v>0</v>
      </c>
    </row>
    <row r="130" spans="1:4" ht="20.100000000000001" customHeight="1">
      <c r="A130" s="302">
        <v>2011411</v>
      </c>
      <c r="B130" s="304" t="s">
        <v>414</v>
      </c>
      <c r="C130" s="287">
        <v>0</v>
      </c>
      <c r="D130" s="287">
        <v>0</v>
      </c>
    </row>
    <row r="131" spans="1:4" ht="20.100000000000001" customHeight="1">
      <c r="A131" s="302">
        <v>2011450</v>
      </c>
      <c r="B131" s="304" t="s">
        <v>347</v>
      </c>
      <c r="C131" s="287">
        <v>0</v>
      </c>
      <c r="D131" s="287">
        <v>0</v>
      </c>
    </row>
    <row r="132" spans="1:4" ht="20.100000000000001" customHeight="1">
      <c r="A132" s="302">
        <v>2011499</v>
      </c>
      <c r="B132" s="304" t="s">
        <v>415</v>
      </c>
      <c r="C132" s="287">
        <v>50</v>
      </c>
      <c r="D132" s="287">
        <v>24</v>
      </c>
    </row>
    <row r="133" spans="1:4" ht="20.100000000000001" customHeight="1">
      <c r="A133" s="302">
        <v>20123</v>
      </c>
      <c r="B133" s="303" t="s">
        <v>416</v>
      </c>
      <c r="C133" s="287">
        <f>SUM(C134:C139)</f>
        <v>0</v>
      </c>
      <c r="D133" s="287">
        <f>SUM(D134:D139)</f>
        <v>0</v>
      </c>
    </row>
    <row r="134" spans="1:4" ht="20.100000000000001" customHeight="1">
      <c r="A134" s="302">
        <v>2012301</v>
      </c>
      <c r="B134" s="304" t="s">
        <v>338</v>
      </c>
      <c r="C134" s="287">
        <v>0</v>
      </c>
      <c r="D134" s="287">
        <v>0</v>
      </c>
    </row>
    <row r="135" spans="1:4" ht="20.100000000000001" customHeight="1">
      <c r="A135" s="302">
        <v>2012302</v>
      </c>
      <c r="B135" s="304" t="s">
        <v>339</v>
      </c>
      <c r="C135" s="287">
        <v>0</v>
      </c>
      <c r="D135" s="287">
        <v>0</v>
      </c>
    </row>
    <row r="136" spans="1:4" ht="20.100000000000001" customHeight="1">
      <c r="A136" s="302">
        <v>2012303</v>
      </c>
      <c r="B136" s="304" t="s">
        <v>340</v>
      </c>
      <c r="C136" s="287">
        <v>0</v>
      </c>
      <c r="D136" s="287">
        <v>0</v>
      </c>
    </row>
    <row r="137" spans="1:4" ht="20.100000000000001" customHeight="1">
      <c r="A137" s="302">
        <v>2012304</v>
      </c>
      <c r="B137" s="304" t="s">
        <v>417</v>
      </c>
      <c r="C137" s="287">
        <v>0</v>
      </c>
      <c r="D137" s="287">
        <v>0</v>
      </c>
    </row>
    <row r="138" spans="1:4" ht="20.100000000000001" customHeight="1">
      <c r="A138" s="302">
        <v>2012350</v>
      </c>
      <c r="B138" s="304" t="s">
        <v>347</v>
      </c>
      <c r="C138" s="287">
        <v>0</v>
      </c>
      <c r="D138" s="287">
        <v>0</v>
      </c>
    </row>
    <row r="139" spans="1:4" ht="20.100000000000001" customHeight="1">
      <c r="A139" s="302">
        <v>2012399</v>
      </c>
      <c r="B139" s="304" t="s">
        <v>418</v>
      </c>
      <c r="C139" s="287">
        <v>0</v>
      </c>
      <c r="D139" s="287">
        <v>0</v>
      </c>
    </row>
    <row r="140" spans="1:4" ht="20.100000000000001" customHeight="1">
      <c r="A140" s="302">
        <v>20125</v>
      </c>
      <c r="B140" s="303" t="s">
        <v>419</v>
      </c>
      <c r="C140" s="287">
        <f>SUM(C141:C147)</f>
        <v>1</v>
      </c>
      <c r="D140" s="287">
        <f>SUM(D141:D147)</f>
        <v>0</v>
      </c>
    </row>
    <row r="141" spans="1:4" ht="20.100000000000001" customHeight="1">
      <c r="A141" s="302">
        <v>2012501</v>
      </c>
      <c r="B141" s="304" t="s">
        <v>338</v>
      </c>
      <c r="C141" s="287">
        <v>0</v>
      </c>
      <c r="D141" s="287">
        <v>0</v>
      </c>
    </row>
    <row r="142" spans="1:4" ht="20.100000000000001" customHeight="1">
      <c r="A142" s="302">
        <v>2012502</v>
      </c>
      <c r="B142" s="304" t="s">
        <v>339</v>
      </c>
      <c r="C142" s="287">
        <v>0</v>
      </c>
      <c r="D142" s="287">
        <v>0</v>
      </c>
    </row>
    <row r="143" spans="1:4" ht="20.100000000000001" customHeight="1">
      <c r="A143" s="302">
        <v>2012503</v>
      </c>
      <c r="B143" s="304" t="s">
        <v>340</v>
      </c>
      <c r="C143" s="287">
        <v>0</v>
      </c>
      <c r="D143" s="287">
        <v>0</v>
      </c>
    </row>
    <row r="144" spans="1:4" ht="20.100000000000001" customHeight="1">
      <c r="A144" s="302">
        <v>2012504</v>
      </c>
      <c r="B144" s="304" t="s">
        <v>420</v>
      </c>
      <c r="C144" s="287">
        <v>1</v>
      </c>
      <c r="D144" s="287">
        <v>0</v>
      </c>
    </row>
    <row r="145" spans="1:4" ht="20.100000000000001" customHeight="1">
      <c r="A145" s="302">
        <v>2012505</v>
      </c>
      <c r="B145" s="304" t="s">
        <v>421</v>
      </c>
      <c r="C145" s="287">
        <v>0</v>
      </c>
      <c r="D145" s="287">
        <v>0</v>
      </c>
    </row>
    <row r="146" spans="1:4" ht="20.100000000000001" customHeight="1">
      <c r="A146" s="302">
        <v>2012550</v>
      </c>
      <c r="B146" s="304" t="s">
        <v>347</v>
      </c>
      <c r="C146" s="287">
        <v>0</v>
      </c>
      <c r="D146" s="287">
        <v>0</v>
      </c>
    </row>
    <row r="147" spans="1:4" ht="20.100000000000001" customHeight="1">
      <c r="A147" s="302">
        <v>2012599</v>
      </c>
      <c r="B147" s="304" t="s">
        <v>422</v>
      </c>
      <c r="C147" s="287">
        <v>0</v>
      </c>
      <c r="D147" s="287">
        <v>0</v>
      </c>
    </row>
    <row r="148" spans="1:4" ht="20.100000000000001" customHeight="1">
      <c r="A148" s="302">
        <v>20126</v>
      </c>
      <c r="B148" s="303" t="s">
        <v>423</v>
      </c>
      <c r="C148" s="287">
        <f>SUM(C149:C153)</f>
        <v>992</v>
      </c>
      <c r="D148" s="287">
        <f>SUM(D149:D153)</f>
        <v>1064</v>
      </c>
    </row>
    <row r="149" spans="1:4" ht="20.100000000000001" customHeight="1">
      <c r="A149" s="302">
        <v>2012601</v>
      </c>
      <c r="B149" s="304" t="s">
        <v>338</v>
      </c>
      <c r="C149" s="287">
        <v>693</v>
      </c>
      <c r="D149" s="287">
        <v>682</v>
      </c>
    </row>
    <row r="150" spans="1:4" ht="20.100000000000001" customHeight="1">
      <c r="A150" s="302">
        <v>2012602</v>
      </c>
      <c r="B150" s="304" t="s">
        <v>339</v>
      </c>
      <c r="C150" s="287">
        <v>67</v>
      </c>
      <c r="D150" s="287">
        <v>140</v>
      </c>
    </row>
    <row r="151" spans="1:4" ht="20.100000000000001" customHeight="1">
      <c r="A151" s="302">
        <v>2012603</v>
      </c>
      <c r="B151" s="304" t="s">
        <v>340</v>
      </c>
      <c r="C151" s="287">
        <v>0</v>
      </c>
      <c r="D151" s="287">
        <v>0</v>
      </c>
    </row>
    <row r="152" spans="1:4" ht="20.100000000000001" customHeight="1">
      <c r="A152" s="302">
        <v>2012604</v>
      </c>
      <c r="B152" s="304" t="s">
        <v>424</v>
      </c>
      <c r="C152" s="287">
        <v>202</v>
      </c>
      <c r="D152" s="287">
        <v>242</v>
      </c>
    </row>
    <row r="153" spans="1:4" ht="20.100000000000001" customHeight="1">
      <c r="A153" s="302">
        <v>2012699</v>
      </c>
      <c r="B153" s="304" t="s">
        <v>425</v>
      </c>
      <c r="C153" s="287">
        <v>30</v>
      </c>
      <c r="D153" s="287">
        <v>0</v>
      </c>
    </row>
    <row r="154" spans="1:4" ht="20.100000000000001" customHeight="1">
      <c r="A154" s="302">
        <v>20128</v>
      </c>
      <c r="B154" s="303" t="s">
        <v>426</v>
      </c>
      <c r="C154" s="287">
        <f>SUM(C155:C160)</f>
        <v>395</v>
      </c>
      <c r="D154" s="287">
        <f>SUM(D155:D160)</f>
        <v>481</v>
      </c>
    </row>
    <row r="155" spans="1:4" ht="20.100000000000001" customHeight="1">
      <c r="A155" s="302">
        <v>2012801</v>
      </c>
      <c r="B155" s="304" t="s">
        <v>338</v>
      </c>
      <c r="C155" s="287">
        <v>379</v>
      </c>
      <c r="D155" s="287">
        <v>417</v>
      </c>
    </row>
    <row r="156" spans="1:4" ht="20.100000000000001" customHeight="1">
      <c r="A156" s="302">
        <v>2012802</v>
      </c>
      <c r="B156" s="304" t="s">
        <v>339</v>
      </c>
      <c r="C156" s="287">
        <v>16</v>
      </c>
      <c r="D156" s="287">
        <v>64</v>
      </c>
    </row>
    <row r="157" spans="1:4" ht="20.100000000000001" customHeight="1">
      <c r="A157" s="302">
        <v>2012803</v>
      </c>
      <c r="B157" s="304" t="s">
        <v>340</v>
      </c>
      <c r="C157" s="287">
        <v>0</v>
      </c>
      <c r="D157" s="287">
        <v>0</v>
      </c>
    </row>
    <row r="158" spans="1:4" ht="20.100000000000001" customHeight="1">
      <c r="A158" s="302">
        <v>2012804</v>
      </c>
      <c r="B158" s="304" t="s">
        <v>352</v>
      </c>
      <c r="C158" s="287">
        <v>0</v>
      </c>
      <c r="D158" s="287">
        <v>0</v>
      </c>
    </row>
    <row r="159" spans="1:4" ht="20.100000000000001" customHeight="1">
      <c r="A159" s="302">
        <v>2012850</v>
      </c>
      <c r="B159" s="304" t="s">
        <v>347</v>
      </c>
      <c r="C159" s="287">
        <v>0</v>
      </c>
      <c r="D159" s="287">
        <v>0</v>
      </c>
    </row>
    <row r="160" spans="1:4" ht="20.100000000000001" customHeight="1">
      <c r="A160" s="302">
        <v>2012899</v>
      </c>
      <c r="B160" s="304" t="s">
        <v>427</v>
      </c>
      <c r="C160" s="287">
        <v>0</v>
      </c>
      <c r="D160" s="287">
        <v>0</v>
      </c>
    </row>
    <row r="161" spans="1:4" ht="20.100000000000001" customHeight="1">
      <c r="A161" s="302">
        <v>20129</v>
      </c>
      <c r="B161" s="303" t="s">
        <v>428</v>
      </c>
      <c r="C161" s="287">
        <f>SUM(C162:C167)</f>
        <v>936</v>
      </c>
      <c r="D161" s="287">
        <f>SUM(D162:D167)</f>
        <v>991</v>
      </c>
    </row>
    <row r="162" spans="1:4" ht="20.100000000000001" customHeight="1">
      <c r="A162" s="302">
        <v>2012901</v>
      </c>
      <c r="B162" s="304" t="s">
        <v>338</v>
      </c>
      <c r="C162" s="287">
        <v>758</v>
      </c>
      <c r="D162" s="287">
        <v>817</v>
      </c>
    </row>
    <row r="163" spans="1:4" ht="20.100000000000001" customHeight="1">
      <c r="A163" s="302">
        <v>2012902</v>
      </c>
      <c r="B163" s="304" t="s">
        <v>339</v>
      </c>
      <c r="C163" s="287">
        <v>89</v>
      </c>
      <c r="D163" s="287">
        <v>79</v>
      </c>
    </row>
    <row r="164" spans="1:4" ht="20.100000000000001" customHeight="1">
      <c r="A164" s="302">
        <v>2012903</v>
      </c>
      <c r="B164" s="304" t="s">
        <v>340</v>
      </c>
      <c r="C164" s="287">
        <v>0</v>
      </c>
      <c r="D164" s="287">
        <v>0</v>
      </c>
    </row>
    <row r="165" spans="1:4" ht="20.100000000000001" customHeight="1">
      <c r="A165" s="302">
        <v>2012906</v>
      </c>
      <c r="B165" s="304" t="s">
        <v>429</v>
      </c>
      <c r="C165" s="287">
        <v>0</v>
      </c>
      <c r="D165" s="287">
        <v>0</v>
      </c>
    </row>
    <row r="166" spans="1:4" ht="20.100000000000001" customHeight="1">
      <c r="A166" s="302">
        <v>2012950</v>
      </c>
      <c r="B166" s="304" t="s">
        <v>347</v>
      </c>
      <c r="C166" s="287">
        <v>63</v>
      </c>
      <c r="D166" s="287">
        <v>74</v>
      </c>
    </row>
    <row r="167" spans="1:4" ht="20.100000000000001" customHeight="1">
      <c r="A167" s="302">
        <v>2012999</v>
      </c>
      <c r="B167" s="304" t="s">
        <v>430</v>
      </c>
      <c r="C167" s="287">
        <v>26</v>
      </c>
      <c r="D167" s="287">
        <v>21</v>
      </c>
    </row>
    <row r="168" spans="1:4" ht="20.100000000000001" customHeight="1">
      <c r="A168" s="302">
        <v>20131</v>
      </c>
      <c r="B168" s="303" t="s">
        <v>431</v>
      </c>
      <c r="C168" s="287">
        <f>SUM(C169:C174)</f>
        <v>6765</v>
      </c>
      <c r="D168" s="287">
        <f>SUM(D169:D174)</f>
        <v>7649</v>
      </c>
    </row>
    <row r="169" spans="1:4" ht="20.100000000000001" customHeight="1">
      <c r="A169" s="302">
        <v>2013101</v>
      </c>
      <c r="B169" s="304" t="s">
        <v>338</v>
      </c>
      <c r="C169" s="287">
        <v>5914</v>
      </c>
      <c r="D169" s="287">
        <v>6474</v>
      </c>
    </row>
    <row r="170" spans="1:4" ht="20.100000000000001" customHeight="1">
      <c r="A170" s="302">
        <v>2013102</v>
      </c>
      <c r="B170" s="304" t="s">
        <v>339</v>
      </c>
      <c r="C170" s="287">
        <v>619</v>
      </c>
      <c r="D170" s="287">
        <v>894</v>
      </c>
    </row>
    <row r="171" spans="1:4" ht="20.100000000000001" customHeight="1">
      <c r="A171" s="302">
        <v>2013103</v>
      </c>
      <c r="B171" s="304" t="s">
        <v>340</v>
      </c>
      <c r="C171" s="287">
        <v>0</v>
      </c>
      <c r="D171" s="287">
        <v>0</v>
      </c>
    </row>
    <row r="172" spans="1:4" ht="20.100000000000001" customHeight="1">
      <c r="A172" s="302">
        <v>2013105</v>
      </c>
      <c r="B172" s="304" t="s">
        <v>432</v>
      </c>
      <c r="C172" s="287">
        <v>0</v>
      </c>
      <c r="D172" s="287">
        <v>0</v>
      </c>
    </row>
    <row r="173" spans="1:4" ht="20.100000000000001" customHeight="1">
      <c r="A173" s="302">
        <v>2013150</v>
      </c>
      <c r="B173" s="304" t="s">
        <v>347</v>
      </c>
      <c r="C173" s="287">
        <v>0</v>
      </c>
      <c r="D173" s="287">
        <v>0</v>
      </c>
    </row>
    <row r="174" spans="1:4" ht="20.100000000000001" customHeight="1">
      <c r="A174" s="302">
        <v>2013199</v>
      </c>
      <c r="B174" s="304" t="s">
        <v>433</v>
      </c>
      <c r="C174" s="287">
        <v>232</v>
      </c>
      <c r="D174" s="287">
        <v>281</v>
      </c>
    </row>
    <row r="175" spans="1:4" ht="20.100000000000001" customHeight="1">
      <c r="A175" s="302">
        <v>20132</v>
      </c>
      <c r="B175" s="303" t="s">
        <v>434</v>
      </c>
      <c r="C175" s="287">
        <f>SUM(C176:C181)</f>
        <v>2121</v>
      </c>
      <c r="D175" s="287">
        <f>SUM(D176:D181)</f>
        <v>2797</v>
      </c>
    </row>
    <row r="176" spans="1:4" ht="20.100000000000001" customHeight="1">
      <c r="A176" s="302">
        <v>2013201</v>
      </c>
      <c r="B176" s="304" t="s">
        <v>338</v>
      </c>
      <c r="C176" s="287">
        <v>0</v>
      </c>
      <c r="D176" s="287">
        <v>0</v>
      </c>
    </row>
    <row r="177" spans="1:4" ht="20.100000000000001" customHeight="1">
      <c r="A177" s="302">
        <v>2013202</v>
      </c>
      <c r="B177" s="304" t="s">
        <v>339</v>
      </c>
      <c r="C177" s="287">
        <v>277</v>
      </c>
      <c r="D177" s="287">
        <v>399</v>
      </c>
    </row>
    <row r="178" spans="1:4" ht="20.100000000000001" customHeight="1">
      <c r="A178" s="302">
        <v>2013203</v>
      </c>
      <c r="B178" s="304" t="s">
        <v>340</v>
      </c>
      <c r="C178" s="287">
        <v>0</v>
      </c>
      <c r="D178" s="287">
        <v>0</v>
      </c>
    </row>
    <row r="179" spans="1:4" ht="20.100000000000001" customHeight="1">
      <c r="A179" s="302">
        <v>2013204</v>
      </c>
      <c r="B179" s="304" t="s">
        <v>435</v>
      </c>
      <c r="C179" s="287">
        <v>0</v>
      </c>
      <c r="D179" s="287">
        <v>0</v>
      </c>
    </row>
    <row r="180" spans="1:4" ht="20.100000000000001" customHeight="1">
      <c r="A180" s="302">
        <v>2013250</v>
      </c>
      <c r="B180" s="304" t="s">
        <v>347</v>
      </c>
      <c r="C180" s="287">
        <v>1844</v>
      </c>
      <c r="D180" s="287">
        <v>2398</v>
      </c>
    </row>
    <row r="181" spans="1:4" ht="20.100000000000001" customHeight="1">
      <c r="A181" s="302">
        <v>2013299</v>
      </c>
      <c r="B181" s="304" t="s">
        <v>436</v>
      </c>
      <c r="C181" s="287">
        <v>0</v>
      </c>
      <c r="D181" s="287">
        <v>0</v>
      </c>
    </row>
    <row r="182" spans="1:4" ht="20.100000000000001" customHeight="1">
      <c r="A182" s="302">
        <v>20133</v>
      </c>
      <c r="B182" s="303" t="s">
        <v>437</v>
      </c>
      <c r="C182" s="287">
        <f>SUM(C183:C188)</f>
        <v>0</v>
      </c>
      <c r="D182" s="287">
        <f>SUM(D183:D188)</f>
        <v>0</v>
      </c>
    </row>
    <row r="183" spans="1:4" ht="20.100000000000001" customHeight="1">
      <c r="A183" s="302">
        <v>2013301</v>
      </c>
      <c r="B183" s="304" t="s">
        <v>338</v>
      </c>
      <c r="C183" s="287">
        <v>0</v>
      </c>
      <c r="D183" s="287">
        <v>0</v>
      </c>
    </row>
    <row r="184" spans="1:4" ht="20.100000000000001" customHeight="1">
      <c r="A184" s="302">
        <v>2013302</v>
      </c>
      <c r="B184" s="304" t="s">
        <v>339</v>
      </c>
      <c r="C184" s="287">
        <v>0</v>
      </c>
      <c r="D184" s="287">
        <v>0</v>
      </c>
    </row>
    <row r="185" spans="1:4" ht="20.100000000000001" customHeight="1">
      <c r="A185" s="302">
        <v>2013303</v>
      </c>
      <c r="B185" s="304" t="s">
        <v>340</v>
      </c>
      <c r="C185" s="287">
        <v>0</v>
      </c>
      <c r="D185" s="287">
        <v>0</v>
      </c>
    </row>
    <row r="186" spans="1:4" ht="20.100000000000001" customHeight="1">
      <c r="A186" s="302">
        <v>2013304</v>
      </c>
      <c r="B186" s="304" t="s">
        <v>438</v>
      </c>
      <c r="C186" s="287">
        <v>0</v>
      </c>
      <c r="D186" s="287">
        <v>0</v>
      </c>
    </row>
    <row r="187" spans="1:4" ht="20.100000000000001" customHeight="1">
      <c r="A187" s="302">
        <v>2013350</v>
      </c>
      <c r="B187" s="304" t="s">
        <v>347</v>
      </c>
      <c r="C187" s="287">
        <v>0</v>
      </c>
      <c r="D187" s="287">
        <v>0</v>
      </c>
    </row>
    <row r="188" spans="1:4" ht="20.100000000000001" customHeight="1">
      <c r="A188" s="302">
        <v>2013399</v>
      </c>
      <c r="B188" s="304" t="s">
        <v>439</v>
      </c>
      <c r="C188" s="287">
        <v>0</v>
      </c>
      <c r="D188" s="287">
        <v>0</v>
      </c>
    </row>
    <row r="189" spans="1:4" ht="20.100000000000001" customHeight="1">
      <c r="A189" s="302">
        <v>20134</v>
      </c>
      <c r="B189" s="303" t="s">
        <v>440</v>
      </c>
      <c r="C189" s="287">
        <f>SUM(C190:C196)</f>
        <v>60</v>
      </c>
      <c r="D189" s="287">
        <f>SUM(D190:D196)</f>
        <v>91</v>
      </c>
    </row>
    <row r="190" spans="1:4" ht="20.100000000000001" customHeight="1">
      <c r="A190" s="302">
        <v>2013401</v>
      </c>
      <c r="B190" s="304" t="s">
        <v>338</v>
      </c>
      <c r="C190" s="287">
        <v>0</v>
      </c>
      <c r="D190" s="287">
        <v>0</v>
      </c>
    </row>
    <row r="191" spans="1:4" ht="20.100000000000001" customHeight="1">
      <c r="A191" s="302">
        <v>2013402</v>
      </c>
      <c r="B191" s="304" t="s">
        <v>339</v>
      </c>
      <c r="C191" s="287">
        <v>56</v>
      </c>
      <c r="D191" s="287">
        <v>85</v>
      </c>
    </row>
    <row r="192" spans="1:4" ht="20.100000000000001" customHeight="1">
      <c r="A192" s="302">
        <v>2013403</v>
      </c>
      <c r="B192" s="304" t="s">
        <v>340</v>
      </c>
      <c r="C192" s="287">
        <v>0</v>
      </c>
      <c r="D192" s="287">
        <v>0</v>
      </c>
    </row>
    <row r="193" spans="1:4" ht="20.100000000000001" customHeight="1">
      <c r="A193" s="302">
        <v>2013404</v>
      </c>
      <c r="B193" s="304" t="s">
        <v>441</v>
      </c>
      <c r="C193" s="287">
        <v>0</v>
      </c>
      <c r="D193" s="287">
        <v>0</v>
      </c>
    </row>
    <row r="194" spans="1:4" ht="20.100000000000001" customHeight="1">
      <c r="A194" s="302">
        <v>2013405</v>
      </c>
      <c r="B194" s="304" t="s">
        <v>442</v>
      </c>
      <c r="C194" s="287">
        <v>4</v>
      </c>
      <c r="D194" s="287">
        <v>6</v>
      </c>
    </row>
    <row r="195" spans="1:4" ht="20.100000000000001" customHeight="1">
      <c r="A195" s="302">
        <v>2013450</v>
      </c>
      <c r="B195" s="304" t="s">
        <v>347</v>
      </c>
      <c r="C195" s="287">
        <v>0</v>
      </c>
      <c r="D195" s="287">
        <v>0</v>
      </c>
    </row>
    <row r="196" spans="1:4" ht="20.100000000000001" customHeight="1">
      <c r="A196" s="302">
        <v>2013499</v>
      </c>
      <c r="B196" s="304" t="s">
        <v>443</v>
      </c>
      <c r="C196" s="287">
        <v>0</v>
      </c>
      <c r="D196" s="287">
        <v>0</v>
      </c>
    </row>
    <row r="197" spans="1:4" ht="20.100000000000001" customHeight="1">
      <c r="A197" s="302">
        <v>20135</v>
      </c>
      <c r="B197" s="303" t="s">
        <v>444</v>
      </c>
      <c r="C197" s="287">
        <f>SUM(C198:C202)</f>
        <v>0</v>
      </c>
      <c r="D197" s="287">
        <f>SUM(D198:D202)</f>
        <v>0</v>
      </c>
    </row>
    <row r="198" spans="1:4" ht="20.100000000000001" customHeight="1">
      <c r="A198" s="302">
        <v>2013501</v>
      </c>
      <c r="B198" s="304" t="s">
        <v>338</v>
      </c>
      <c r="C198" s="287">
        <v>0</v>
      </c>
      <c r="D198" s="287">
        <v>0</v>
      </c>
    </row>
    <row r="199" spans="1:4" ht="20.100000000000001" customHeight="1">
      <c r="A199" s="302">
        <v>2013502</v>
      </c>
      <c r="B199" s="304" t="s">
        <v>339</v>
      </c>
      <c r="C199" s="287">
        <v>0</v>
      </c>
      <c r="D199" s="287">
        <v>0</v>
      </c>
    </row>
    <row r="200" spans="1:4" ht="20.100000000000001" customHeight="1">
      <c r="A200" s="302">
        <v>2013503</v>
      </c>
      <c r="B200" s="304" t="s">
        <v>340</v>
      </c>
      <c r="C200" s="287">
        <v>0</v>
      </c>
      <c r="D200" s="287">
        <v>0</v>
      </c>
    </row>
    <row r="201" spans="1:4" ht="20.100000000000001" customHeight="1">
      <c r="A201" s="302">
        <v>2013550</v>
      </c>
      <c r="B201" s="304" t="s">
        <v>347</v>
      </c>
      <c r="C201" s="287">
        <v>0</v>
      </c>
      <c r="D201" s="287">
        <v>0</v>
      </c>
    </row>
    <row r="202" spans="1:4" ht="20.100000000000001" customHeight="1">
      <c r="A202" s="302">
        <v>2013599</v>
      </c>
      <c r="B202" s="304" t="s">
        <v>445</v>
      </c>
      <c r="C202" s="287">
        <v>0</v>
      </c>
      <c r="D202" s="287">
        <v>0</v>
      </c>
    </row>
    <row r="203" spans="1:4" ht="20.100000000000001" customHeight="1">
      <c r="A203" s="302">
        <v>20136</v>
      </c>
      <c r="B203" s="303" t="s">
        <v>446</v>
      </c>
      <c r="C203" s="287">
        <f>SUM(C204:C208)</f>
        <v>413</v>
      </c>
      <c r="D203" s="287">
        <f>SUM(D204:D208)</f>
        <v>175</v>
      </c>
    </row>
    <row r="204" spans="1:4" ht="20.100000000000001" customHeight="1">
      <c r="A204" s="302">
        <v>2013601</v>
      </c>
      <c r="B204" s="304" t="s">
        <v>338</v>
      </c>
      <c r="C204" s="287">
        <v>0</v>
      </c>
      <c r="D204" s="287">
        <v>0</v>
      </c>
    </row>
    <row r="205" spans="1:4" ht="20.100000000000001" customHeight="1">
      <c r="A205" s="302">
        <v>2013602</v>
      </c>
      <c r="B205" s="304" t="s">
        <v>339</v>
      </c>
      <c r="C205" s="287">
        <v>0</v>
      </c>
      <c r="D205" s="287">
        <v>0</v>
      </c>
    </row>
    <row r="206" spans="1:4" ht="20.100000000000001" customHeight="1">
      <c r="A206" s="302">
        <v>2013603</v>
      </c>
      <c r="B206" s="304" t="s">
        <v>340</v>
      </c>
      <c r="C206" s="287">
        <v>0</v>
      </c>
      <c r="D206" s="287">
        <v>0</v>
      </c>
    </row>
    <row r="207" spans="1:4" ht="20.100000000000001" customHeight="1">
      <c r="A207" s="302">
        <v>2013650</v>
      </c>
      <c r="B207" s="304" t="s">
        <v>347</v>
      </c>
      <c r="C207" s="287">
        <v>0</v>
      </c>
      <c r="D207" s="287">
        <v>0</v>
      </c>
    </row>
    <row r="208" spans="1:4" ht="20.100000000000001" customHeight="1">
      <c r="A208" s="302">
        <v>2013699</v>
      </c>
      <c r="B208" s="304" t="s">
        <v>447</v>
      </c>
      <c r="C208" s="287">
        <v>413</v>
      </c>
      <c r="D208" s="287">
        <v>175</v>
      </c>
    </row>
    <row r="209" spans="1:4" ht="20.100000000000001" customHeight="1">
      <c r="A209" s="302">
        <v>20137</v>
      </c>
      <c r="B209" s="303" t="s">
        <v>448</v>
      </c>
      <c r="C209" s="287">
        <f>SUM(C210:C215)</f>
        <v>0</v>
      </c>
      <c r="D209" s="287">
        <f>SUM(D210:D215)</f>
        <v>339</v>
      </c>
    </row>
    <row r="210" spans="1:4" ht="20.100000000000001" customHeight="1">
      <c r="A210" s="302">
        <v>2013701</v>
      </c>
      <c r="B210" s="304" t="s">
        <v>338</v>
      </c>
      <c r="C210" s="287">
        <v>0</v>
      </c>
      <c r="D210" s="287">
        <v>0</v>
      </c>
    </row>
    <row r="211" spans="1:4" ht="20.100000000000001" customHeight="1">
      <c r="A211" s="302">
        <v>2013702</v>
      </c>
      <c r="B211" s="304" t="s">
        <v>339</v>
      </c>
      <c r="C211" s="287">
        <v>0</v>
      </c>
      <c r="D211" s="287">
        <v>339</v>
      </c>
    </row>
    <row r="212" spans="1:4" ht="20.100000000000001" customHeight="1">
      <c r="A212" s="302">
        <v>2013703</v>
      </c>
      <c r="B212" s="304" t="s">
        <v>340</v>
      </c>
      <c r="C212" s="287">
        <v>0</v>
      </c>
      <c r="D212" s="287">
        <v>0</v>
      </c>
    </row>
    <row r="213" spans="1:4" ht="20.100000000000001" customHeight="1">
      <c r="A213" s="302">
        <v>2013704</v>
      </c>
      <c r="B213" s="304" t="s">
        <v>449</v>
      </c>
      <c r="C213" s="287">
        <v>0</v>
      </c>
      <c r="D213" s="287">
        <v>0</v>
      </c>
    </row>
    <row r="214" spans="1:4" ht="20.100000000000001" customHeight="1">
      <c r="A214" s="302">
        <v>2013750</v>
      </c>
      <c r="B214" s="304" t="s">
        <v>347</v>
      </c>
      <c r="C214" s="287">
        <v>0</v>
      </c>
      <c r="D214" s="287">
        <v>0</v>
      </c>
    </row>
    <row r="215" spans="1:4" ht="20.100000000000001" customHeight="1">
      <c r="A215" s="302">
        <v>2013799</v>
      </c>
      <c r="B215" s="304" t="s">
        <v>450</v>
      </c>
      <c r="C215" s="287">
        <v>0</v>
      </c>
      <c r="D215" s="287">
        <v>0</v>
      </c>
    </row>
    <row r="216" spans="1:4" ht="20.100000000000001" customHeight="1">
      <c r="A216" s="302">
        <v>20138</v>
      </c>
      <c r="B216" s="303" t="s">
        <v>451</v>
      </c>
      <c r="C216" s="287">
        <f>SUM(C217:C230)</f>
        <v>7200</v>
      </c>
      <c r="D216" s="287">
        <f>SUM(D217:D230)</f>
        <v>7510</v>
      </c>
    </row>
    <row r="217" spans="1:4" ht="20.100000000000001" customHeight="1">
      <c r="A217" s="302">
        <v>2013801</v>
      </c>
      <c r="B217" s="304" t="s">
        <v>338</v>
      </c>
      <c r="C217" s="287">
        <v>6176</v>
      </c>
      <c r="D217" s="287">
        <v>6021</v>
      </c>
    </row>
    <row r="218" spans="1:4" ht="20.100000000000001" customHeight="1">
      <c r="A218" s="302">
        <v>2013802</v>
      </c>
      <c r="B218" s="304" t="s">
        <v>339</v>
      </c>
      <c r="C218" s="287">
        <v>349</v>
      </c>
      <c r="D218" s="287">
        <v>371</v>
      </c>
    </row>
    <row r="219" spans="1:4" ht="20.100000000000001" customHeight="1">
      <c r="A219" s="302">
        <v>2013803</v>
      </c>
      <c r="B219" s="304" t="s">
        <v>340</v>
      </c>
      <c r="C219" s="287">
        <v>0</v>
      </c>
      <c r="D219" s="287">
        <v>0</v>
      </c>
    </row>
    <row r="220" spans="1:4" ht="20.100000000000001" customHeight="1">
      <c r="A220" s="302">
        <v>2013804</v>
      </c>
      <c r="B220" s="304" t="s">
        <v>452</v>
      </c>
      <c r="C220" s="287">
        <v>0</v>
      </c>
      <c r="D220" s="287">
        <v>0</v>
      </c>
    </row>
    <row r="221" spans="1:4" ht="20.100000000000001" customHeight="1">
      <c r="A221" s="302">
        <v>2013805</v>
      </c>
      <c r="B221" s="304" t="s">
        <v>453</v>
      </c>
      <c r="C221" s="287">
        <v>0</v>
      </c>
      <c r="D221" s="287">
        <v>0</v>
      </c>
    </row>
    <row r="222" spans="1:4" ht="20.100000000000001" customHeight="1">
      <c r="A222" s="302">
        <v>2013808</v>
      </c>
      <c r="B222" s="304" t="s">
        <v>378</v>
      </c>
      <c r="C222" s="287">
        <v>0</v>
      </c>
      <c r="D222" s="287">
        <v>0</v>
      </c>
    </row>
    <row r="223" spans="1:4" ht="20.100000000000001" customHeight="1">
      <c r="A223" s="302">
        <v>2013810</v>
      </c>
      <c r="B223" s="304" t="s">
        <v>454</v>
      </c>
      <c r="C223" s="287">
        <v>0</v>
      </c>
      <c r="D223" s="287">
        <v>0</v>
      </c>
    </row>
    <row r="224" spans="1:4" ht="20.100000000000001" customHeight="1">
      <c r="A224" s="302">
        <v>2013812</v>
      </c>
      <c r="B224" s="304" t="s">
        <v>455</v>
      </c>
      <c r="C224" s="287">
        <v>35</v>
      </c>
      <c r="D224" s="287">
        <v>31</v>
      </c>
    </row>
    <row r="225" spans="1:4" ht="20.100000000000001" customHeight="1">
      <c r="A225" s="302">
        <v>2013813</v>
      </c>
      <c r="B225" s="304" t="s">
        <v>456</v>
      </c>
      <c r="C225" s="287">
        <v>0</v>
      </c>
      <c r="D225" s="287">
        <v>18</v>
      </c>
    </row>
    <row r="226" spans="1:4" ht="20.100000000000001" customHeight="1">
      <c r="A226" s="302">
        <v>2013814</v>
      </c>
      <c r="B226" s="304" t="s">
        <v>457</v>
      </c>
      <c r="C226" s="287">
        <v>0</v>
      </c>
      <c r="D226" s="287">
        <v>0</v>
      </c>
    </row>
    <row r="227" spans="1:4" ht="20.100000000000001" customHeight="1">
      <c r="A227" s="302">
        <v>2013815</v>
      </c>
      <c r="B227" s="304" t="s">
        <v>458</v>
      </c>
      <c r="C227" s="287">
        <v>0</v>
      </c>
      <c r="D227" s="287">
        <v>0</v>
      </c>
    </row>
    <row r="228" spans="1:4" ht="20.100000000000001" customHeight="1">
      <c r="A228" s="302">
        <v>2013816</v>
      </c>
      <c r="B228" s="304" t="s">
        <v>459</v>
      </c>
      <c r="C228" s="287">
        <v>305</v>
      </c>
      <c r="D228" s="287">
        <v>614</v>
      </c>
    </row>
    <row r="229" spans="1:4" ht="20.100000000000001" customHeight="1">
      <c r="A229" s="302">
        <v>2013850</v>
      </c>
      <c r="B229" s="304" t="s">
        <v>347</v>
      </c>
      <c r="C229" s="287">
        <v>203</v>
      </c>
      <c r="D229" s="287">
        <v>226</v>
      </c>
    </row>
    <row r="230" spans="1:4" ht="20.100000000000001" customHeight="1">
      <c r="A230" s="302">
        <v>2013899</v>
      </c>
      <c r="B230" s="304" t="s">
        <v>460</v>
      </c>
      <c r="C230" s="287">
        <v>132</v>
      </c>
      <c r="D230" s="287">
        <v>229</v>
      </c>
    </row>
    <row r="231" spans="1:4" ht="20.100000000000001" customHeight="1">
      <c r="A231" s="302">
        <v>20139</v>
      </c>
      <c r="B231" s="303" t="s">
        <v>461</v>
      </c>
      <c r="C231" s="287">
        <f>SUM(C232:C237)</f>
        <v>75</v>
      </c>
      <c r="D231" s="287">
        <f>SUM(D232:D237)</f>
        <v>797</v>
      </c>
    </row>
    <row r="232" spans="1:4" ht="20.100000000000001" customHeight="1">
      <c r="A232" s="302">
        <v>2013901</v>
      </c>
      <c r="B232" s="304" t="s">
        <v>338</v>
      </c>
      <c r="C232" s="287">
        <v>0</v>
      </c>
      <c r="D232" s="287">
        <v>0</v>
      </c>
    </row>
    <row r="233" spans="1:4" ht="20.100000000000001" customHeight="1">
      <c r="A233" s="302">
        <v>2013902</v>
      </c>
      <c r="B233" s="304" t="s">
        <v>339</v>
      </c>
      <c r="C233" s="287">
        <v>75</v>
      </c>
      <c r="D233" s="287">
        <v>797</v>
      </c>
    </row>
    <row r="234" spans="1:4" ht="20.100000000000001" customHeight="1">
      <c r="A234" s="302">
        <v>2013903</v>
      </c>
      <c r="B234" s="304" t="s">
        <v>340</v>
      </c>
      <c r="C234" s="287">
        <v>0</v>
      </c>
      <c r="D234" s="287">
        <v>0</v>
      </c>
    </row>
    <row r="235" spans="1:4" ht="20.100000000000001" customHeight="1">
      <c r="A235" s="302">
        <v>2013904</v>
      </c>
      <c r="B235" s="304" t="s">
        <v>432</v>
      </c>
      <c r="C235" s="287">
        <v>0</v>
      </c>
      <c r="D235" s="287">
        <v>0</v>
      </c>
    </row>
    <row r="236" spans="1:4" ht="20.100000000000001" customHeight="1">
      <c r="A236" s="302">
        <v>2013950</v>
      </c>
      <c r="B236" s="304" t="s">
        <v>347</v>
      </c>
      <c r="C236" s="287">
        <v>0</v>
      </c>
      <c r="D236" s="287">
        <v>0</v>
      </c>
    </row>
    <row r="237" spans="1:4" ht="20.100000000000001" customHeight="1">
      <c r="A237" s="302">
        <v>2013999</v>
      </c>
      <c r="B237" s="304" t="s">
        <v>462</v>
      </c>
      <c r="C237" s="287">
        <v>0</v>
      </c>
      <c r="D237" s="287">
        <v>0</v>
      </c>
    </row>
    <row r="238" spans="1:4" ht="20.100000000000001" customHeight="1">
      <c r="A238" s="302">
        <v>20140</v>
      </c>
      <c r="B238" s="303" t="s">
        <v>69</v>
      </c>
      <c r="C238" s="287">
        <f>SUM(C239:C243)</f>
        <v>126</v>
      </c>
      <c r="D238" s="287">
        <f>SUM(D239:D243)</f>
        <v>146</v>
      </c>
    </row>
    <row r="239" spans="1:4" ht="20.100000000000001" customHeight="1">
      <c r="A239" s="302">
        <v>2014001</v>
      </c>
      <c r="B239" s="304" t="s">
        <v>338</v>
      </c>
      <c r="C239" s="287">
        <v>0</v>
      </c>
      <c r="D239" s="287">
        <v>0</v>
      </c>
    </row>
    <row r="240" spans="1:4" ht="20.100000000000001" customHeight="1">
      <c r="A240" s="302">
        <v>2014002</v>
      </c>
      <c r="B240" s="304" t="s">
        <v>339</v>
      </c>
      <c r="C240" s="287">
        <v>0</v>
      </c>
      <c r="D240" s="287">
        <v>0</v>
      </c>
    </row>
    <row r="241" spans="1:4" ht="20.100000000000001" customHeight="1">
      <c r="A241" s="302">
        <v>2014003</v>
      </c>
      <c r="B241" s="304" t="s">
        <v>340</v>
      </c>
      <c r="C241" s="287">
        <v>0</v>
      </c>
      <c r="D241" s="287">
        <v>0</v>
      </c>
    </row>
    <row r="242" spans="1:4" ht="20.100000000000001" customHeight="1">
      <c r="A242" s="302">
        <v>2014004</v>
      </c>
      <c r="B242" s="304" t="s">
        <v>463</v>
      </c>
      <c r="C242" s="287">
        <v>112</v>
      </c>
      <c r="D242" s="287">
        <v>146</v>
      </c>
    </row>
    <row r="243" spans="1:4" ht="20.100000000000001" customHeight="1">
      <c r="A243" s="302">
        <v>2014099</v>
      </c>
      <c r="B243" s="304" t="s">
        <v>464</v>
      </c>
      <c r="C243" s="287">
        <v>14</v>
      </c>
      <c r="D243" s="287">
        <v>0</v>
      </c>
    </row>
    <row r="244" spans="1:4" ht="20.100000000000001" customHeight="1">
      <c r="A244" s="302">
        <v>20141</v>
      </c>
      <c r="B244" s="303" t="s">
        <v>1344</v>
      </c>
      <c r="C244" s="287">
        <f>SUM(C245:C249)</f>
        <v>0</v>
      </c>
      <c r="D244" s="287">
        <f>SUM(D245:D249)</f>
        <v>792</v>
      </c>
    </row>
    <row r="245" spans="1:4" ht="20.100000000000001" customHeight="1">
      <c r="A245" s="302">
        <v>2014101</v>
      </c>
      <c r="B245" s="304" t="s">
        <v>338</v>
      </c>
      <c r="C245" s="287">
        <v>0</v>
      </c>
      <c r="D245" s="287">
        <v>298</v>
      </c>
    </row>
    <row r="246" spans="1:4" ht="20.100000000000001" customHeight="1">
      <c r="A246" s="302">
        <v>2014102</v>
      </c>
      <c r="B246" s="304" t="s">
        <v>339</v>
      </c>
      <c r="C246" s="287">
        <v>0</v>
      </c>
      <c r="D246" s="287">
        <v>128</v>
      </c>
    </row>
    <row r="247" spans="1:4" ht="20.100000000000001" customHeight="1">
      <c r="A247" s="302">
        <v>2014103</v>
      </c>
      <c r="B247" s="304" t="s">
        <v>1346</v>
      </c>
      <c r="C247" s="287">
        <v>0</v>
      </c>
      <c r="D247" s="287"/>
    </row>
    <row r="248" spans="1:4" ht="20.100000000000001" customHeight="1">
      <c r="A248" s="302">
        <v>2014150</v>
      </c>
      <c r="B248" s="304" t="s">
        <v>1345</v>
      </c>
      <c r="C248" s="287">
        <v>0</v>
      </c>
      <c r="D248" s="287">
        <v>366</v>
      </c>
    </row>
    <row r="249" spans="1:4" ht="20.100000000000001" customHeight="1">
      <c r="A249" s="302">
        <v>2014199</v>
      </c>
      <c r="B249" s="304" t="s">
        <v>1347</v>
      </c>
      <c r="C249" s="287">
        <v>0</v>
      </c>
      <c r="D249" s="287"/>
    </row>
    <row r="250" spans="1:4" ht="20.100000000000001" customHeight="1">
      <c r="A250" s="302">
        <v>20199</v>
      </c>
      <c r="B250" s="303" t="s">
        <v>465</v>
      </c>
      <c r="C250" s="287">
        <f>SUM(C251:C252)</f>
        <v>0</v>
      </c>
      <c r="D250" s="287">
        <f>SUM(D251:D252)</f>
        <v>0</v>
      </c>
    </row>
    <row r="251" spans="1:4" ht="20.100000000000001" customHeight="1">
      <c r="A251" s="302">
        <v>2019901</v>
      </c>
      <c r="B251" s="304" t="s">
        <v>466</v>
      </c>
      <c r="C251" s="287">
        <v>0</v>
      </c>
      <c r="D251" s="287">
        <v>0</v>
      </c>
    </row>
    <row r="252" spans="1:4" ht="20.100000000000001" customHeight="1">
      <c r="A252" s="302">
        <v>2019999</v>
      </c>
      <c r="B252" s="304" t="s">
        <v>467</v>
      </c>
      <c r="C252" s="287">
        <v>0</v>
      </c>
      <c r="D252" s="287">
        <v>0</v>
      </c>
    </row>
    <row r="253" spans="1:4" ht="20.100000000000001" customHeight="1">
      <c r="A253" s="302">
        <v>202</v>
      </c>
      <c r="B253" s="303" t="s">
        <v>468</v>
      </c>
      <c r="C253" s="287">
        <f>C254+C261+C264+C267+C273+C278+C280+C285+C291</f>
        <v>0</v>
      </c>
      <c r="D253" s="287">
        <f>D254+D261+D264+D267+D273+D278+D280+D285+D291</f>
        <v>0</v>
      </c>
    </row>
    <row r="254" spans="1:4" ht="20.100000000000001" customHeight="1">
      <c r="A254" s="302">
        <v>20201</v>
      </c>
      <c r="B254" s="303" t="s">
        <v>469</v>
      </c>
      <c r="C254" s="287">
        <f>SUM(C255:C260)</f>
        <v>0</v>
      </c>
      <c r="D254" s="287">
        <f>SUM(D255:D260)</f>
        <v>0</v>
      </c>
    </row>
    <row r="255" spans="1:4" ht="20.100000000000001" customHeight="1">
      <c r="A255" s="302">
        <v>2020101</v>
      </c>
      <c r="B255" s="304" t="s">
        <v>338</v>
      </c>
      <c r="C255" s="287">
        <v>0</v>
      </c>
      <c r="D255" s="287">
        <v>0</v>
      </c>
    </row>
    <row r="256" spans="1:4" ht="20.100000000000001" customHeight="1">
      <c r="A256" s="302">
        <v>2020102</v>
      </c>
      <c r="B256" s="304" t="s">
        <v>339</v>
      </c>
      <c r="C256" s="287">
        <v>0</v>
      </c>
      <c r="D256" s="287">
        <v>0</v>
      </c>
    </row>
    <row r="257" spans="1:4" ht="20.100000000000001" customHeight="1">
      <c r="A257" s="302">
        <v>2020103</v>
      </c>
      <c r="B257" s="304" t="s">
        <v>340</v>
      </c>
      <c r="C257" s="287">
        <v>0</v>
      </c>
      <c r="D257" s="287">
        <v>0</v>
      </c>
    </row>
    <row r="258" spans="1:4" ht="20.100000000000001" customHeight="1">
      <c r="A258" s="302">
        <v>2020104</v>
      </c>
      <c r="B258" s="304" t="s">
        <v>432</v>
      </c>
      <c r="C258" s="287">
        <v>0</v>
      </c>
      <c r="D258" s="287">
        <v>0</v>
      </c>
    </row>
    <row r="259" spans="1:4" ht="20.100000000000001" customHeight="1">
      <c r="A259" s="302">
        <v>2020150</v>
      </c>
      <c r="B259" s="304" t="s">
        <v>347</v>
      </c>
      <c r="C259" s="287">
        <v>0</v>
      </c>
      <c r="D259" s="287">
        <v>0</v>
      </c>
    </row>
    <row r="260" spans="1:4" ht="20.100000000000001" customHeight="1">
      <c r="A260" s="302">
        <v>2020199</v>
      </c>
      <c r="B260" s="304" t="s">
        <v>470</v>
      </c>
      <c r="C260" s="287">
        <v>0</v>
      </c>
      <c r="D260" s="287">
        <v>0</v>
      </c>
    </row>
    <row r="261" spans="1:4" ht="20.100000000000001" customHeight="1">
      <c r="A261" s="302">
        <v>20202</v>
      </c>
      <c r="B261" s="303" t="s">
        <v>471</v>
      </c>
      <c r="C261" s="287">
        <f>SUM(C262:C263)</f>
        <v>0</v>
      </c>
      <c r="D261" s="287">
        <f>SUM(D262:D263)</f>
        <v>0</v>
      </c>
    </row>
    <row r="262" spans="1:4" ht="20.100000000000001" customHeight="1">
      <c r="A262" s="302">
        <v>2020201</v>
      </c>
      <c r="B262" s="304" t="s">
        <v>472</v>
      </c>
      <c r="C262" s="287">
        <v>0</v>
      </c>
      <c r="D262" s="287">
        <v>0</v>
      </c>
    </row>
    <row r="263" spans="1:4" ht="20.100000000000001" customHeight="1">
      <c r="A263" s="302">
        <v>2020202</v>
      </c>
      <c r="B263" s="304" t="s">
        <v>473</v>
      </c>
      <c r="C263" s="287">
        <v>0</v>
      </c>
      <c r="D263" s="287">
        <v>0</v>
      </c>
    </row>
    <row r="264" spans="1:4" ht="20.100000000000001" customHeight="1">
      <c r="A264" s="302">
        <v>20203</v>
      </c>
      <c r="B264" s="303" t="s">
        <v>70</v>
      </c>
      <c r="C264" s="287">
        <f>SUM(C265:C266)</f>
        <v>0</v>
      </c>
      <c r="D264" s="287">
        <f>SUM(D265:D266)</f>
        <v>0</v>
      </c>
    </row>
    <row r="265" spans="1:4" ht="20.100000000000001" customHeight="1">
      <c r="A265" s="302">
        <v>2020304</v>
      </c>
      <c r="B265" s="304" t="s">
        <v>474</v>
      </c>
      <c r="C265" s="287">
        <v>0</v>
      </c>
      <c r="D265" s="287">
        <v>0</v>
      </c>
    </row>
    <row r="266" spans="1:4" ht="20.100000000000001" customHeight="1">
      <c r="A266" s="302">
        <v>2020306</v>
      </c>
      <c r="B266" s="304" t="s">
        <v>475</v>
      </c>
      <c r="C266" s="287">
        <v>0</v>
      </c>
      <c r="D266" s="287">
        <v>0</v>
      </c>
    </row>
    <row r="267" spans="1:4" ht="20.100000000000001" customHeight="1">
      <c r="A267" s="302">
        <v>20204</v>
      </c>
      <c r="B267" s="303" t="s">
        <v>476</v>
      </c>
      <c r="C267" s="287">
        <f>SUM(C268:C272)</f>
        <v>0</v>
      </c>
      <c r="D267" s="287">
        <f>SUM(D268:D272)</f>
        <v>0</v>
      </c>
    </row>
    <row r="268" spans="1:4" ht="20.100000000000001" customHeight="1">
      <c r="A268" s="302">
        <v>2020401</v>
      </c>
      <c r="B268" s="304" t="s">
        <v>477</v>
      </c>
      <c r="C268" s="287">
        <v>0</v>
      </c>
      <c r="D268" s="287">
        <v>0</v>
      </c>
    </row>
    <row r="269" spans="1:4" ht="20.100000000000001" customHeight="1">
      <c r="A269" s="302">
        <v>2020402</v>
      </c>
      <c r="B269" s="304" t="s">
        <v>478</v>
      </c>
      <c r="C269" s="287">
        <v>0</v>
      </c>
      <c r="D269" s="287">
        <v>0</v>
      </c>
    </row>
    <row r="270" spans="1:4" ht="20.100000000000001" customHeight="1">
      <c r="A270" s="302">
        <v>2020403</v>
      </c>
      <c r="B270" s="304" t="s">
        <v>479</v>
      </c>
      <c r="C270" s="287">
        <v>0</v>
      </c>
      <c r="D270" s="287">
        <v>0</v>
      </c>
    </row>
    <row r="271" spans="1:4" ht="20.100000000000001" customHeight="1">
      <c r="A271" s="302">
        <v>2020404</v>
      </c>
      <c r="B271" s="304" t="s">
        <v>480</v>
      </c>
      <c r="C271" s="287">
        <v>0</v>
      </c>
      <c r="D271" s="287">
        <v>0</v>
      </c>
    </row>
    <row r="272" spans="1:4" ht="20.100000000000001" customHeight="1">
      <c r="A272" s="302">
        <v>2020499</v>
      </c>
      <c r="B272" s="304" t="s">
        <v>481</v>
      </c>
      <c r="C272" s="287">
        <v>0</v>
      </c>
      <c r="D272" s="287">
        <v>0</v>
      </c>
    </row>
    <row r="273" spans="1:4" ht="20.100000000000001" customHeight="1">
      <c r="A273" s="302">
        <v>20205</v>
      </c>
      <c r="B273" s="303" t="s">
        <v>72</v>
      </c>
      <c r="C273" s="287">
        <f>SUM(C274:C277)</f>
        <v>0</v>
      </c>
      <c r="D273" s="287">
        <f>SUM(D274:D277)</f>
        <v>0</v>
      </c>
    </row>
    <row r="274" spans="1:4" ht="20.100000000000001" customHeight="1">
      <c r="A274" s="302">
        <v>2020503</v>
      </c>
      <c r="B274" s="304" t="s">
        <v>482</v>
      </c>
      <c r="C274" s="287">
        <v>0</v>
      </c>
      <c r="D274" s="287">
        <v>0</v>
      </c>
    </row>
    <row r="275" spans="1:4" ht="20.100000000000001" customHeight="1">
      <c r="A275" s="302">
        <v>2020504</v>
      </c>
      <c r="B275" s="304" t="s">
        <v>483</v>
      </c>
      <c r="C275" s="287">
        <v>0</v>
      </c>
      <c r="D275" s="287">
        <v>0</v>
      </c>
    </row>
    <row r="276" spans="1:4" ht="20.100000000000001" customHeight="1">
      <c r="A276" s="302">
        <v>2020505</v>
      </c>
      <c r="B276" s="304" t="s">
        <v>484</v>
      </c>
      <c r="C276" s="287">
        <v>0</v>
      </c>
      <c r="D276" s="287">
        <v>0</v>
      </c>
    </row>
    <row r="277" spans="1:4" ht="20.100000000000001" customHeight="1">
      <c r="A277" s="302">
        <v>2020599</v>
      </c>
      <c r="B277" s="304" t="s">
        <v>485</v>
      </c>
      <c r="C277" s="287">
        <v>0</v>
      </c>
      <c r="D277" s="287">
        <v>0</v>
      </c>
    </row>
    <row r="278" spans="1:4" ht="20.100000000000001" customHeight="1">
      <c r="A278" s="302">
        <v>20206</v>
      </c>
      <c r="B278" s="303" t="s">
        <v>486</v>
      </c>
      <c r="C278" s="287">
        <f>C279</f>
        <v>0</v>
      </c>
      <c r="D278" s="287">
        <f>D279</f>
        <v>0</v>
      </c>
    </row>
    <row r="279" spans="1:4" ht="20.100000000000001" customHeight="1">
      <c r="A279" s="302">
        <v>2020601</v>
      </c>
      <c r="B279" s="304" t="s">
        <v>487</v>
      </c>
      <c r="C279" s="287">
        <v>0</v>
      </c>
      <c r="D279" s="287">
        <v>0</v>
      </c>
    </row>
    <row r="280" spans="1:4" ht="20.100000000000001" customHeight="1">
      <c r="A280" s="302">
        <v>20207</v>
      </c>
      <c r="B280" s="303" t="s">
        <v>488</v>
      </c>
      <c r="C280" s="287">
        <f>SUM(C281:C284)</f>
        <v>0</v>
      </c>
      <c r="D280" s="287">
        <f>SUM(D281:D284)</f>
        <v>0</v>
      </c>
    </row>
    <row r="281" spans="1:4" ht="20.100000000000001" customHeight="1">
      <c r="A281" s="302">
        <v>2020701</v>
      </c>
      <c r="B281" s="304" t="s">
        <v>489</v>
      </c>
      <c r="C281" s="287">
        <v>0</v>
      </c>
      <c r="D281" s="287">
        <v>0</v>
      </c>
    </row>
    <row r="282" spans="1:4" ht="20.100000000000001" customHeight="1">
      <c r="A282" s="302">
        <v>2020702</v>
      </c>
      <c r="B282" s="304" t="s">
        <v>490</v>
      </c>
      <c r="C282" s="287">
        <v>0</v>
      </c>
      <c r="D282" s="287">
        <v>0</v>
      </c>
    </row>
    <row r="283" spans="1:4" ht="20.100000000000001" customHeight="1">
      <c r="A283" s="302">
        <v>2020703</v>
      </c>
      <c r="B283" s="304" t="s">
        <v>491</v>
      </c>
      <c r="C283" s="287">
        <v>0</v>
      </c>
      <c r="D283" s="287">
        <v>0</v>
      </c>
    </row>
    <row r="284" spans="1:4" ht="20.100000000000001" customHeight="1">
      <c r="A284" s="302">
        <v>2020799</v>
      </c>
      <c r="B284" s="304" t="s">
        <v>492</v>
      </c>
      <c r="C284" s="287">
        <v>0</v>
      </c>
      <c r="D284" s="287">
        <v>0</v>
      </c>
    </row>
    <row r="285" spans="1:4" ht="20.100000000000001" customHeight="1">
      <c r="A285" s="302">
        <v>20208</v>
      </c>
      <c r="B285" s="303" t="s">
        <v>493</v>
      </c>
      <c r="C285" s="287">
        <f>SUM(C286:C290)</f>
        <v>0</v>
      </c>
      <c r="D285" s="287">
        <f>SUM(D286:D290)</f>
        <v>0</v>
      </c>
    </row>
    <row r="286" spans="1:4" ht="20.100000000000001" customHeight="1">
      <c r="A286" s="302">
        <v>2020801</v>
      </c>
      <c r="B286" s="304" t="s">
        <v>338</v>
      </c>
      <c r="C286" s="287">
        <v>0</v>
      </c>
      <c r="D286" s="287">
        <v>0</v>
      </c>
    </row>
    <row r="287" spans="1:4" ht="20.100000000000001" customHeight="1">
      <c r="A287" s="302">
        <v>2020802</v>
      </c>
      <c r="B287" s="304" t="s">
        <v>339</v>
      </c>
      <c r="C287" s="287">
        <v>0</v>
      </c>
      <c r="D287" s="287">
        <v>0</v>
      </c>
    </row>
    <row r="288" spans="1:4" ht="20.100000000000001" customHeight="1">
      <c r="A288" s="302">
        <v>2020803</v>
      </c>
      <c r="B288" s="304" t="s">
        <v>340</v>
      </c>
      <c r="C288" s="287">
        <v>0</v>
      </c>
      <c r="D288" s="287">
        <v>0</v>
      </c>
    </row>
    <row r="289" spans="1:4" ht="20.100000000000001" customHeight="1">
      <c r="A289" s="302">
        <v>2020850</v>
      </c>
      <c r="B289" s="304" t="s">
        <v>347</v>
      </c>
      <c r="C289" s="287">
        <v>0</v>
      </c>
      <c r="D289" s="287">
        <v>0</v>
      </c>
    </row>
    <row r="290" spans="1:4" ht="20.100000000000001" customHeight="1">
      <c r="A290" s="302">
        <v>2020899</v>
      </c>
      <c r="B290" s="304" t="s">
        <v>494</v>
      </c>
      <c r="C290" s="287">
        <v>0</v>
      </c>
      <c r="D290" s="287">
        <v>0</v>
      </c>
    </row>
    <row r="291" spans="1:4" ht="20.100000000000001" customHeight="1">
      <c r="A291" s="302">
        <v>20299</v>
      </c>
      <c r="B291" s="303" t="s">
        <v>495</v>
      </c>
      <c r="C291" s="287">
        <f>C292</f>
        <v>0</v>
      </c>
      <c r="D291" s="287">
        <f>D292</f>
        <v>0</v>
      </c>
    </row>
    <row r="292" spans="1:4" ht="20.100000000000001" customHeight="1">
      <c r="A292" s="302">
        <v>2029999</v>
      </c>
      <c r="B292" s="304" t="s">
        <v>496</v>
      </c>
      <c r="C292" s="287">
        <v>0</v>
      </c>
      <c r="D292" s="287">
        <v>0</v>
      </c>
    </row>
    <row r="293" spans="1:4" ht="20.100000000000001" customHeight="1">
      <c r="A293" s="302">
        <v>203</v>
      </c>
      <c r="B293" s="303" t="s">
        <v>497</v>
      </c>
      <c r="C293" s="287">
        <f>SUM(C294,C298,C300,C302,C310)</f>
        <v>338</v>
      </c>
      <c r="D293" s="287">
        <f>SUM(D294,D298,D300,D302,D310)</f>
        <v>1000</v>
      </c>
    </row>
    <row r="294" spans="1:4" ht="20.100000000000001" customHeight="1">
      <c r="A294" s="302">
        <v>20301</v>
      </c>
      <c r="B294" s="303" t="s">
        <v>498</v>
      </c>
      <c r="C294" s="287">
        <f>SUM(C295:C297)</f>
        <v>0</v>
      </c>
      <c r="D294" s="287">
        <f>SUM(D295:D297)</f>
        <v>0</v>
      </c>
    </row>
    <row r="295" spans="1:4" ht="20.100000000000001" customHeight="1">
      <c r="A295" s="302">
        <v>2030101</v>
      </c>
      <c r="B295" s="304" t="s">
        <v>499</v>
      </c>
      <c r="C295" s="287">
        <v>0</v>
      </c>
      <c r="D295" s="287">
        <v>0</v>
      </c>
    </row>
    <row r="296" spans="1:4" ht="20.100000000000001" customHeight="1">
      <c r="A296" s="302">
        <v>2030102</v>
      </c>
      <c r="B296" s="304" t="s">
        <v>500</v>
      </c>
      <c r="C296" s="287">
        <v>0</v>
      </c>
      <c r="D296" s="287">
        <v>0</v>
      </c>
    </row>
    <row r="297" spans="1:4" ht="20.100000000000001" customHeight="1">
      <c r="A297" s="302">
        <v>2030199</v>
      </c>
      <c r="B297" s="304" t="s">
        <v>501</v>
      </c>
      <c r="C297" s="287">
        <v>0</v>
      </c>
      <c r="D297" s="287">
        <v>0</v>
      </c>
    </row>
    <row r="298" spans="1:4" ht="20.100000000000001" customHeight="1">
      <c r="A298" s="302">
        <v>20304</v>
      </c>
      <c r="B298" s="303" t="s">
        <v>502</v>
      </c>
      <c r="C298" s="287">
        <f>C299</f>
        <v>0</v>
      </c>
      <c r="D298" s="287">
        <f>D299</f>
        <v>0</v>
      </c>
    </row>
    <row r="299" spans="1:4" ht="20.100000000000001" customHeight="1">
      <c r="A299" s="302">
        <v>2030401</v>
      </c>
      <c r="B299" s="304" t="s">
        <v>503</v>
      </c>
      <c r="C299" s="287">
        <v>0</v>
      </c>
      <c r="D299" s="287">
        <v>0</v>
      </c>
    </row>
    <row r="300" spans="1:4" ht="20.100000000000001" customHeight="1">
      <c r="A300" s="302">
        <v>20305</v>
      </c>
      <c r="B300" s="303" t="s">
        <v>504</v>
      </c>
      <c r="C300" s="287">
        <f>C301</f>
        <v>0</v>
      </c>
      <c r="D300" s="287">
        <f>D301</f>
        <v>0</v>
      </c>
    </row>
    <row r="301" spans="1:4" ht="20.100000000000001" customHeight="1">
      <c r="A301" s="302">
        <v>2030501</v>
      </c>
      <c r="B301" s="304" t="s">
        <v>505</v>
      </c>
      <c r="C301" s="287">
        <v>0</v>
      </c>
      <c r="D301" s="287">
        <v>0</v>
      </c>
    </row>
    <row r="302" spans="1:4" ht="20.100000000000001" customHeight="1">
      <c r="A302" s="302">
        <v>20306</v>
      </c>
      <c r="B302" s="303" t="s">
        <v>506</v>
      </c>
      <c r="C302" s="287">
        <f>SUM(C303:C309)</f>
        <v>290</v>
      </c>
      <c r="D302" s="287">
        <f>SUM(D303:D309)</f>
        <v>989</v>
      </c>
    </row>
    <row r="303" spans="1:4" ht="20.100000000000001" customHeight="1">
      <c r="A303" s="302">
        <v>2030601</v>
      </c>
      <c r="B303" s="304" t="s">
        <v>507</v>
      </c>
      <c r="C303" s="287">
        <v>40</v>
      </c>
      <c r="D303" s="287">
        <v>43</v>
      </c>
    </row>
    <row r="304" spans="1:4" ht="20.100000000000001" customHeight="1">
      <c r="A304" s="302">
        <v>2030602</v>
      </c>
      <c r="B304" s="304" t="s">
        <v>508</v>
      </c>
      <c r="C304" s="287">
        <v>0</v>
      </c>
      <c r="D304" s="287">
        <v>0</v>
      </c>
    </row>
    <row r="305" spans="1:4" ht="20.100000000000001" customHeight="1">
      <c r="A305" s="302">
        <v>2030603</v>
      </c>
      <c r="B305" s="304" t="s">
        <v>509</v>
      </c>
      <c r="C305" s="287">
        <v>33</v>
      </c>
      <c r="D305" s="287">
        <v>634</v>
      </c>
    </row>
    <row r="306" spans="1:4" ht="20.100000000000001" customHeight="1">
      <c r="A306" s="302">
        <v>2030604</v>
      </c>
      <c r="B306" s="304" t="s">
        <v>510</v>
      </c>
      <c r="C306" s="287">
        <v>0</v>
      </c>
      <c r="D306" s="287">
        <v>0</v>
      </c>
    </row>
    <row r="307" spans="1:4" ht="20.100000000000001" customHeight="1">
      <c r="A307" s="302">
        <v>2030607</v>
      </c>
      <c r="B307" s="304" t="s">
        <v>511</v>
      </c>
      <c r="C307" s="287">
        <v>217</v>
      </c>
      <c r="D307" s="287">
        <v>107</v>
      </c>
    </row>
    <row r="308" spans="1:4" ht="20.100000000000001" customHeight="1">
      <c r="A308" s="302">
        <v>2030608</v>
      </c>
      <c r="B308" s="304" t="s">
        <v>512</v>
      </c>
      <c r="C308" s="287">
        <v>0</v>
      </c>
      <c r="D308" s="287">
        <v>0</v>
      </c>
    </row>
    <row r="309" spans="1:4" ht="20.100000000000001" customHeight="1">
      <c r="A309" s="302">
        <v>2030699</v>
      </c>
      <c r="B309" s="304" t="s">
        <v>513</v>
      </c>
      <c r="C309" s="287">
        <v>0</v>
      </c>
      <c r="D309" s="287">
        <v>205</v>
      </c>
    </row>
    <row r="310" spans="1:4" ht="20.100000000000001" customHeight="1">
      <c r="A310" s="302">
        <v>20399</v>
      </c>
      <c r="B310" s="303" t="s">
        <v>514</v>
      </c>
      <c r="C310" s="287">
        <f>C311</f>
        <v>48</v>
      </c>
      <c r="D310" s="287">
        <f>D311</f>
        <v>11</v>
      </c>
    </row>
    <row r="311" spans="1:4" ht="20.100000000000001" customHeight="1">
      <c r="A311" s="302">
        <v>2039999</v>
      </c>
      <c r="B311" s="304" t="s">
        <v>515</v>
      </c>
      <c r="C311" s="287">
        <v>48</v>
      </c>
      <c r="D311" s="287">
        <v>11</v>
      </c>
    </row>
    <row r="312" spans="1:4" ht="20.100000000000001" customHeight="1">
      <c r="A312" s="302">
        <v>204</v>
      </c>
      <c r="B312" s="303" t="s">
        <v>516</v>
      </c>
      <c r="C312" s="287">
        <f>C313+C316+C327+C334+C342+C351+C365+C375+C385+C393+C399</f>
        <v>51596</v>
      </c>
      <c r="D312" s="287">
        <f>D313+D316+D327+D334+D342+D351+D365+D375+D385+D393+D399</f>
        <v>51500</v>
      </c>
    </row>
    <row r="313" spans="1:4" ht="20.100000000000001" customHeight="1">
      <c r="A313" s="302">
        <v>20401</v>
      </c>
      <c r="B313" s="303" t="s">
        <v>517</v>
      </c>
      <c r="C313" s="287">
        <f>SUM(C314:C315)</f>
        <v>0</v>
      </c>
      <c r="D313" s="287">
        <f>SUM(D314:D315)</f>
        <v>0</v>
      </c>
    </row>
    <row r="314" spans="1:4" ht="20.100000000000001" customHeight="1">
      <c r="A314" s="302">
        <v>2040101</v>
      </c>
      <c r="B314" s="304" t="s">
        <v>518</v>
      </c>
      <c r="C314" s="287">
        <v>0</v>
      </c>
      <c r="D314" s="287">
        <v>0</v>
      </c>
    </row>
    <row r="315" spans="1:4" ht="20.100000000000001" customHeight="1">
      <c r="A315" s="302">
        <v>2040199</v>
      </c>
      <c r="B315" s="304" t="s">
        <v>519</v>
      </c>
      <c r="C315" s="287">
        <v>0</v>
      </c>
      <c r="D315" s="287">
        <v>0</v>
      </c>
    </row>
    <row r="316" spans="1:4" ht="20.100000000000001" customHeight="1">
      <c r="A316" s="302">
        <v>20402</v>
      </c>
      <c r="B316" s="303" t="s">
        <v>520</v>
      </c>
      <c r="C316" s="287">
        <f>SUM(C317:C326)</f>
        <v>49461</v>
      </c>
      <c r="D316" s="287">
        <f>SUM(D317:D326)</f>
        <v>49097</v>
      </c>
    </row>
    <row r="317" spans="1:4" ht="20.100000000000001" customHeight="1">
      <c r="A317" s="302">
        <v>2040201</v>
      </c>
      <c r="B317" s="304" t="s">
        <v>338</v>
      </c>
      <c r="C317" s="287">
        <v>45514</v>
      </c>
      <c r="D317" s="287">
        <v>33008</v>
      </c>
    </row>
    <row r="318" spans="1:4" ht="20.100000000000001" customHeight="1">
      <c r="A318" s="302">
        <v>2040202</v>
      </c>
      <c r="B318" s="304" t="s">
        <v>339</v>
      </c>
      <c r="C318" s="287">
        <v>589</v>
      </c>
      <c r="D318" s="287">
        <v>13167</v>
      </c>
    </row>
    <row r="319" spans="1:4" ht="20.100000000000001" customHeight="1">
      <c r="A319" s="302">
        <v>2040203</v>
      </c>
      <c r="B319" s="304" t="s">
        <v>340</v>
      </c>
      <c r="C319" s="287">
        <v>0</v>
      </c>
      <c r="D319" s="287">
        <v>0</v>
      </c>
    </row>
    <row r="320" spans="1:4" ht="20.100000000000001" customHeight="1">
      <c r="A320" s="302">
        <v>2040219</v>
      </c>
      <c r="B320" s="304" t="s">
        <v>378</v>
      </c>
      <c r="C320" s="287">
        <v>0</v>
      </c>
      <c r="D320" s="287">
        <v>0</v>
      </c>
    </row>
    <row r="321" spans="1:4" ht="20.100000000000001" customHeight="1">
      <c r="A321" s="302">
        <v>2040220</v>
      </c>
      <c r="B321" s="304" t="s">
        <v>521</v>
      </c>
      <c r="C321" s="287">
        <v>0</v>
      </c>
      <c r="D321" s="287">
        <v>0</v>
      </c>
    </row>
    <row r="322" spans="1:4" ht="20.100000000000001" customHeight="1">
      <c r="A322" s="302">
        <v>2040221</v>
      </c>
      <c r="B322" s="304" t="s">
        <v>522</v>
      </c>
      <c r="C322" s="287">
        <v>0</v>
      </c>
      <c r="D322" s="287">
        <v>0</v>
      </c>
    </row>
    <row r="323" spans="1:4" ht="20.100000000000001" customHeight="1">
      <c r="A323" s="302">
        <v>2040222</v>
      </c>
      <c r="B323" s="304" t="s">
        <v>523</v>
      </c>
      <c r="C323" s="287">
        <v>0</v>
      </c>
      <c r="D323" s="287">
        <v>0</v>
      </c>
    </row>
    <row r="324" spans="1:4" ht="20.100000000000001" customHeight="1">
      <c r="A324" s="302">
        <v>2040223</v>
      </c>
      <c r="B324" s="304" t="s">
        <v>524</v>
      </c>
      <c r="C324" s="287">
        <v>0</v>
      </c>
      <c r="D324" s="287">
        <v>0</v>
      </c>
    </row>
    <row r="325" spans="1:4" ht="20.100000000000001" customHeight="1">
      <c r="A325" s="302">
        <v>2040250</v>
      </c>
      <c r="B325" s="304" t="s">
        <v>347</v>
      </c>
      <c r="C325" s="287">
        <v>0</v>
      </c>
      <c r="D325" s="287">
        <v>0</v>
      </c>
    </row>
    <row r="326" spans="1:4" ht="20.100000000000001" customHeight="1">
      <c r="A326" s="302">
        <v>2040299</v>
      </c>
      <c r="B326" s="304" t="s">
        <v>525</v>
      </c>
      <c r="C326" s="287">
        <v>3358</v>
      </c>
      <c r="D326" s="287">
        <v>2922</v>
      </c>
    </row>
    <row r="327" spans="1:4" ht="20.100000000000001" customHeight="1">
      <c r="A327" s="302">
        <v>20403</v>
      </c>
      <c r="B327" s="303" t="s">
        <v>526</v>
      </c>
      <c r="C327" s="287">
        <f>SUM(C328:C333)</f>
        <v>0</v>
      </c>
      <c r="D327" s="287">
        <f>SUM(D328:D333)</f>
        <v>0</v>
      </c>
    </row>
    <row r="328" spans="1:4" ht="20.100000000000001" customHeight="1">
      <c r="A328" s="302">
        <v>2040301</v>
      </c>
      <c r="B328" s="304" t="s">
        <v>338</v>
      </c>
      <c r="C328" s="287">
        <v>0</v>
      </c>
      <c r="D328" s="287">
        <v>0</v>
      </c>
    </row>
    <row r="329" spans="1:4" ht="20.100000000000001" customHeight="1">
      <c r="A329" s="302">
        <v>2040302</v>
      </c>
      <c r="B329" s="304" t="s">
        <v>339</v>
      </c>
      <c r="C329" s="287">
        <v>0</v>
      </c>
      <c r="D329" s="287">
        <v>0</v>
      </c>
    </row>
    <row r="330" spans="1:4" ht="20.100000000000001" customHeight="1">
      <c r="A330" s="302">
        <v>2040303</v>
      </c>
      <c r="B330" s="304" t="s">
        <v>340</v>
      </c>
      <c r="C330" s="287">
        <v>0</v>
      </c>
      <c r="D330" s="287">
        <v>0</v>
      </c>
    </row>
    <row r="331" spans="1:4" ht="20.100000000000001" customHeight="1">
      <c r="A331" s="302">
        <v>2040304</v>
      </c>
      <c r="B331" s="304" t="s">
        <v>527</v>
      </c>
      <c r="C331" s="287">
        <v>0</v>
      </c>
      <c r="D331" s="287">
        <v>0</v>
      </c>
    </row>
    <row r="332" spans="1:4" ht="20.100000000000001" customHeight="1">
      <c r="A332" s="302">
        <v>2040350</v>
      </c>
      <c r="B332" s="304" t="s">
        <v>347</v>
      </c>
      <c r="C332" s="287">
        <v>0</v>
      </c>
      <c r="D332" s="287">
        <v>0</v>
      </c>
    </row>
    <row r="333" spans="1:4" ht="20.100000000000001" customHeight="1">
      <c r="A333" s="302">
        <v>2040399</v>
      </c>
      <c r="B333" s="304" t="s">
        <v>528</v>
      </c>
      <c r="C333" s="287">
        <v>0</v>
      </c>
      <c r="D333" s="287">
        <v>0</v>
      </c>
    </row>
    <row r="334" spans="1:4" ht="20.100000000000001" customHeight="1">
      <c r="A334" s="302">
        <v>20404</v>
      </c>
      <c r="B334" s="303" t="s">
        <v>529</v>
      </c>
      <c r="C334" s="287">
        <f>SUM(C335:C341)</f>
        <v>0</v>
      </c>
      <c r="D334" s="287">
        <f>SUM(D335:D341)</f>
        <v>0</v>
      </c>
    </row>
    <row r="335" spans="1:4" ht="20.100000000000001" customHeight="1">
      <c r="A335" s="302">
        <v>2040401</v>
      </c>
      <c r="B335" s="304" t="s">
        <v>338</v>
      </c>
      <c r="C335" s="287">
        <v>0</v>
      </c>
      <c r="D335" s="287">
        <v>0</v>
      </c>
    </row>
    <row r="336" spans="1:4" ht="20.100000000000001" customHeight="1">
      <c r="A336" s="302">
        <v>2040402</v>
      </c>
      <c r="B336" s="304" t="s">
        <v>339</v>
      </c>
      <c r="C336" s="287">
        <v>0</v>
      </c>
      <c r="D336" s="287">
        <v>0</v>
      </c>
    </row>
    <row r="337" spans="1:4" ht="20.100000000000001" customHeight="1">
      <c r="A337" s="302">
        <v>2040403</v>
      </c>
      <c r="B337" s="304" t="s">
        <v>340</v>
      </c>
      <c r="C337" s="287">
        <v>0</v>
      </c>
      <c r="D337" s="287">
        <v>0</v>
      </c>
    </row>
    <row r="338" spans="1:4" ht="20.100000000000001" customHeight="1">
      <c r="A338" s="302">
        <v>2040409</v>
      </c>
      <c r="B338" s="304" t="s">
        <v>530</v>
      </c>
      <c r="C338" s="287">
        <v>0</v>
      </c>
      <c r="D338" s="287">
        <v>0</v>
      </c>
    </row>
    <row r="339" spans="1:4" ht="20.100000000000001" customHeight="1">
      <c r="A339" s="302">
        <v>2040410</v>
      </c>
      <c r="B339" s="304" t="s">
        <v>531</v>
      </c>
      <c r="C339" s="287">
        <v>0</v>
      </c>
      <c r="D339" s="287">
        <v>0</v>
      </c>
    </row>
    <row r="340" spans="1:4" ht="20.100000000000001" customHeight="1">
      <c r="A340" s="302">
        <v>2040450</v>
      </c>
      <c r="B340" s="304" t="s">
        <v>347</v>
      </c>
      <c r="C340" s="287">
        <v>0</v>
      </c>
      <c r="D340" s="287">
        <v>0</v>
      </c>
    </row>
    <row r="341" spans="1:4" ht="20.100000000000001" customHeight="1">
      <c r="A341" s="302">
        <v>2040499</v>
      </c>
      <c r="B341" s="304" t="s">
        <v>532</v>
      </c>
      <c r="C341" s="287">
        <v>0</v>
      </c>
      <c r="D341" s="287">
        <v>0</v>
      </c>
    </row>
    <row r="342" spans="1:4" ht="20.100000000000001" customHeight="1">
      <c r="A342" s="302">
        <v>20405</v>
      </c>
      <c r="B342" s="303" t="s">
        <v>533</v>
      </c>
      <c r="C342" s="287">
        <f>SUM(C343:C350)</f>
        <v>0</v>
      </c>
      <c r="D342" s="287">
        <f>SUM(D343:D350)</f>
        <v>0</v>
      </c>
    </row>
    <row r="343" spans="1:4" ht="20.100000000000001" customHeight="1">
      <c r="A343" s="302">
        <v>2040501</v>
      </c>
      <c r="B343" s="304" t="s">
        <v>338</v>
      </c>
      <c r="C343" s="287">
        <v>0</v>
      </c>
      <c r="D343" s="287">
        <v>0</v>
      </c>
    </row>
    <row r="344" spans="1:4" ht="20.100000000000001" customHeight="1">
      <c r="A344" s="302">
        <v>2040502</v>
      </c>
      <c r="B344" s="304" t="s">
        <v>339</v>
      </c>
      <c r="C344" s="287">
        <v>0</v>
      </c>
      <c r="D344" s="287">
        <v>0</v>
      </c>
    </row>
    <row r="345" spans="1:4" ht="20.100000000000001" customHeight="1">
      <c r="A345" s="302">
        <v>2040503</v>
      </c>
      <c r="B345" s="304" t="s">
        <v>340</v>
      </c>
      <c r="C345" s="287">
        <v>0</v>
      </c>
      <c r="D345" s="287">
        <v>0</v>
      </c>
    </row>
    <row r="346" spans="1:4" ht="20.100000000000001" customHeight="1">
      <c r="A346" s="302">
        <v>2040504</v>
      </c>
      <c r="B346" s="304" t="s">
        <v>534</v>
      </c>
      <c r="C346" s="287">
        <v>0</v>
      </c>
      <c r="D346" s="287">
        <v>0</v>
      </c>
    </row>
    <row r="347" spans="1:4" ht="20.100000000000001" customHeight="1">
      <c r="A347" s="302">
        <v>2040505</v>
      </c>
      <c r="B347" s="304" t="s">
        <v>535</v>
      </c>
      <c r="C347" s="287">
        <v>0</v>
      </c>
      <c r="D347" s="287">
        <v>0</v>
      </c>
    </row>
    <row r="348" spans="1:4" ht="20.100000000000001" customHeight="1">
      <c r="A348" s="302">
        <v>2040506</v>
      </c>
      <c r="B348" s="304" t="s">
        <v>536</v>
      </c>
      <c r="C348" s="287">
        <v>0</v>
      </c>
      <c r="D348" s="287">
        <v>0</v>
      </c>
    </row>
    <row r="349" spans="1:4" ht="20.100000000000001" customHeight="1">
      <c r="A349" s="302">
        <v>2040550</v>
      </c>
      <c r="B349" s="304" t="s">
        <v>347</v>
      </c>
      <c r="C349" s="287">
        <v>0</v>
      </c>
      <c r="D349" s="287">
        <v>0</v>
      </c>
    </row>
    <row r="350" spans="1:4" ht="20.100000000000001" customHeight="1">
      <c r="A350" s="302">
        <v>2040599</v>
      </c>
      <c r="B350" s="304" t="s">
        <v>537</v>
      </c>
      <c r="C350" s="287">
        <v>0</v>
      </c>
      <c r="D350" s="287">
        <v>0</v>
      </c>
    </row>
    <row r="351" spans="1:4" ht="20.100000000000001" customHeight="1">
      <c r="A351" s="302">
        <v>20406</v>
      </c>
      <c r="B351" s="303" t="s">
        <v>538</v>
      </c>
      <c r="C351" s="287">
        <f>SUM(C352:C364)</f>
        <v>2135</v>
      </c>
      <c r="D351" s="287">
        <f>SUM(D352:D364)</f>
        <v>2403</v>
      </c>
    </row>
    <row r="352" spans="1:4" ht="20.100000000000001" customHeight="1">
      <c r="A352" s="302">
        <v>2040601</v>
      </c>
      <c r="B352" s="304" t="s">
        <v>338</v>
      </c>
      <c r="C352" s="287">
        <v>1741</v>
      </c>
      <c r="D352" s="287">
        <v>1679</v>
      </c>
    </row>
    <row r="353" spans="1:4" ht="20.100000000000001" customHeight="1">
      <c r="A353" s="302">
        <v>2040602</v>
      </c>
      <c r="B353" s="304" t="s">
        <v>339</v>
      </c>
      <c r="C353" s="287">
        <v>86</v>
      </c>
      <c r="D353" s="287">
        <v>150</v>
      </c>
    </row>
    <row r="354" spans="1:4" ht="20.100000000000001" customHeight="1">
      <c r="A354" s="302">
        <v>2040603</v>
      </c>
      <c r="B354" s="304" t="s">
        <v>340</v>
      </c>
      <c r="C354" s="287">
        <v>0</v>
      </c>
      <c r="D354" s="287">
        <v>0</v>
      </c>
    </row>
    <row r="355" spans="1:4" ht="20.100000000000001" customHeight="1">
      <c r="A355" s="302">
        <v>2040604</v>
      </c>
      <c r="B355" s="304" t="s">
        <v>539</v>
      </c>
      <c r="C355" s="287">
        <v>177</v>
      </c>
      <c r="D355" s="287">
        <v>140</v>
      </c>
    </row>
    <row r="356" spans="1:4" ht="20.100000000000001" customHeight="1">
      <c r="A356" s="302">
        <v>2040605</v>
      </c>
      <c r="B356" s="304" t="s">
        <v>540</v>
      </c>
      <c r="C356" s="287">
        <v>0</v>
      </c>
      <c r="D356" s="287">
        <v>0</v>
      </c>
    </row>
    <row r="357" spans="1:4" ht="20.100000000000001" customHeight="1">
      <c r="A357" s="302">
        <v>2040606</v>
      </c>
      <c r="B357" s="304" t="s">
        <v>541</v>
      </c>
      <c r="C357" s="287">
        <v>0</v>
      </c>
      <c r="D357" s="287">
        <v>0</v>
      </c>
    </row>
    <row r="358" spans="1:4" ht="20.100000000000001" customHeight="1">
      <c r="A358" s="302">
        <v>2040607</v>
      </c>
      <c r="B358" s="304" t="s">
        <v>542</v>
      </c>
      <c r="C358" s="287">
        <v>64</v>
      </c>
      <c r="D358" s="287">
        <v>73</v>
      </c>
    </row>
    <row r="359" spans="1:4" ht="20.100000000000001" customHeight="1">
      <c r="A359" s="302">
        <v>2040608</v>
      </c>
      <c r="B359" s="304" t="s">
        <v>543</v>
      </c>
      <c r="C359" s="287">
        <v>0</v>
      </c>
      <c r="D359" s="287">
        <v>0</v>
      </c>
    </row>
    <row r="360" spans="1:4" ht="20.100000000000001" customHeight="1">
      <c r="A360" s="302">
        <v>2040610</v>
      </c>
      <c r="B360" s="304" t="s">
        <v>544</v>
      </c>
      <c r="C360" s="287">
        <v>41</v>
      </c>
      <c r="D360" s="287">
        <v>307</v>
      </c>
    </row>
    <row r="361" spans="1:4" ht="20.100000000000001" customHeight="1">
      <c r="A361" s="302">
        <v>2040612</v>
      </c>
      <c r="B361" s="304" t="s">
        <v>545</v>
      </c>
      <c r="C361" s="287">
        <v>26</v>
      </c>
      <c r="D361" s="287">
        <v>54</v>
      </c>
    </row>
    <row r="362" spans="1:4" ht="20.100000000000001" customHeight="1">
      <c r="A362" s="302">
        <v>2040613</v>
      </c>
      <c r="B362" s="304" t="s">
        <v>378</v>
      </c>
      <c r="C362" s="287">
        <v>0</v>
      </c>
      <c r="D362" s="287">
        <v>0</v>
      </c>
    </row>
    <row r="363" spans="1:4" ht="20.100000000000001" customHeight="1">
      <c r="A363" s="302">
        <v>2040650</v>
      </c>
      <c r="B363" s="304" t="s">
        <v>347</v>
      </c>
      <c r="C363" s="287">
        <v>0</v>
      </c>
      <c r="D363" s="287">
        <v>0</v>
      </c>
    </row>
    <row r="364" spans="1:4" ht="20.100000000000001" customHeight="1">
      <c r="A364" s="302">
        <v>2040699</v>
      </c>
      <c r="B364" s="304" t="s">
        <v>546</v>
      </c>
      <c r="C364" s="287">
        <v>0</v>
      </c>
      <c r="D364" s="287">
        <v>0</v>
      </c>
    </row>
    <row r="365" spans="1:4" ht="20.100000000000001" customHeight="1">
      <c r="A365" s="302">
        <v>20407</v>
      </c>
      <c r="B365" s="303" t="s">
        <v>547</v>
      </c>
      <c r="C365" s="287">
        <f>SUM(C366:C374)</f>
        <v>0</v>
      </c>
      <c r="D365" s="287">
        <f>SUM(D366:D374)</f>
        <v>0</v>
      </c>
    </row>
    <row r="366" spans="1:4" ht="20.100000000000001" customHeight="1">
      <c r="A366" s="302">
        <v>2040701</v>
      </c>
      <c r="B366" s="304" t="s">
        <v>338</v>
      </c>
      <c r="C366" s="287">
        <v>0</v>
      </c>
      <c r="D366" s="287">
        <v>0</v>
      </c>
    </row>
    <row r="367" spans="1:4" ht="20.100000000000001" customHeight="1">
      <c r="A367" s="302">
        <v>2040702</v>
      </c>
      <c r="B367" s="304" t="s">
        <v>339</v>
      </c>
      <c r="C367" s="287">
        <v>0</v>
      </c>
      <c r="D367" s="287">
        <v>0</v>
      </c>
    </row>
    <row r="368" spans="1:4" ht="20.100000000000001" customHeight="1">
      <c r="A368" s="302">
        <v>2040703</v>
      </c>
      <c r="B368" s="304" t="s">
        <v>340</v>
      </c>
      <c r="C368" s="287">
        <v>0</v>
      </c>
      <c r="D368" s="287">
        <v>0</v>
      </c>
    </row>
    <row r="369" spans="1:4" ht="20.100000000000001" customHeight="1">
      <c r="A369" s="302">
        <v>2040704</v>
      </c>
      <c r="B369" s="304" t="s">
        <v>548</v>
      </c>
      <c r="C369" s="287">
        <v>0</v>
      </c>
      <c r="D369" s="287">
        <v>0</v>
      </c>
    </row>
    <row r="370" spans="1:4" ht="20.100000000000001" customHeight="1">
      <c r="A370" s="302">
        <v>2040705</v>
      </c>
      <c r="B370" s="304" t="s">
        <v>549</v>
      </c>
      <c r="C370" s="287">
        <v>0</v>
      </c>
      <c r="D370" s="287">
        <v>0</v>
      </c>
    </row>
    <row r="371" spans="1:4" ht="20.100000000000001" customHeight="1">
      <c r="A371" s="302">
        <v>2040706</v>
      </c>
      <c r="B371" s="304" t="s">
        <v>550</v>
      </c>
      <c r="C371" s="287">
        <v>0</v>
      </c>
      <c r="D371" s="287">
        <v>0</v>
      </c>
    </row>
    <row r="372" spans="1:4" ht="20.100000000000001" customHeight="1">
      <c r="A372" s="302">
        <v>2040707</v>
      </c>
      <c r="B372" s="304" t="s">
        <v>378</v>
      </c>
      <c r="C372" s="287">
        <v>0</v>
      </c>
      <c r="D372" s="287">
        <v>0</v>
      </c>
    </row>
    <row r="373" spans="1:4" ht="20.100000000000001" customHeight="1">
      <c r="A373" s="302">
        <v>2040750</v>
      </c>
      <c r="B373" s="304" t="s">
        <v>347</v>
      </c>
      <c r="C373" s="287">
        <v>0</v>
      </c>
      <c r="D373" s="287">
        <v>0</v>
      </c>
    </row>
    <row r="374" spans="1:4" ht="20.100000000000001" customHeight="1">
      <c r="A374" s="302">
        <v>2040799</v>
      </c>
      <c r="B374" s="304" t="s">
        <v>551</v>
      </c>
      <c r="C374" s="287">
        <v>0</v>
      </c>
      <c r="D374" s="287">
        <v>0</v>
      </c>
    </row>
    <row r="375" spans="1:4" ht="20.100000000000001" customHeight="1">
      <c r="A375" s="302">
        <v>20408</v>
      </c>
      <c r="B375" s="303" t="s">
        <v>552</v>
      </c>
      <c r="C375" s="287">
        <f>SUM(C376:C384)</f>
        <v>0</v>
      </c>
      <c r="D375" s="287">
        <f>SUM(D376:D384)</f>
        <v>0</v>
      </c>
    </row>
    <row r="376" spans="1:4" ht="20.100000000000001" customHeight="1">
      <c r="A376" s="302">
        <v>2040801</v>
      </c>
      <c r="B376" s="304" t="s">
        <v>338</v>
      </c>
      <c r="C376" s="287">
        <v>0</v>
      </c>
      <c r="D376" s="287">
        <v>0</v>
      </c>
    </row>
    <row r="377" spans="1:4" ht="20.100000000000001" customHeight="1">
      <c r="A377" s="302">
        <v>2040802</v>
      </c>
      <c r="B377" s="304" t="s">
        <v>339</v>
      </c>
      <c r="C377" s="287">
        <v>0</v>
      </c>
      <c r="D377" s="287">
        <v>0</v>
      </c>
    </row>
    <row r="378" spans="1:4" ht="20.100000000000001" customHeight="1">
      <c r="A378" s="302">
        <v>2040803</v>
      </c>
      <c r="B378" s="304" t="s">
        <v>340</v>
      </c>
      <c r="C378" s="287">
        <v>0</v>
      </c>
      <c r="D378" s="287">
        <v>0</v>
      </c>
    </row>
    <row r="379" spans="1:4" ht="20.100000000000001" customHeight="1">
      <c r="A379" s="302">
        <v>2040804</v>
      </c>
      <c r="B379" s="304" t="s">
        <v>553</v>
      </c>
      <c r="C379" s="287">
        <v>0</v>
      </c>
      <c r="D379" s="287">
        <v>0</v>
      </c>
    </row>
    <row r="380" spans="1:4" ht="20.100000000000001" customHeight="1">
      <c r="A380" s="302">
        <v>2040805</v>
      </c>
      <c r="B380" s="304" t="s">
        <v>554</v>
      </c>
      <c r="C380" s="287">
        <v>0</v>
      </c>
      <c r="D380" s="287">
        <v>0</v>
      </c>
    </row>
    <row r="381" spans="1:4" ht="20.100000000000001" customHeight="1">
      <c r="A381" s="302">
        <v>2040806</v>
      </c>
      <c r="B381" s="304" t="s">
        <v>555</v>
      </c>
      <c r="C381" s="287">
        <v>0</v>
      </c>
      <c r="D381" s="287">
        <v>0</v>
      </c>
    </row>
    <row r="382" spans="1:4" ht="20.100000000000001" customHeight="1">
      <c r="A382" s="302">
        <v>2040807</v>
      </c>
      <c r="B382" s="304" t="s">
        <v>378</v>
      </c>
      <c r="C382" s="287">
        <v>0</v>
      </c>
      <c r="D382" s="287">
        <v>0</v>
      </c>
    </row>
    <row r="383" spans="1:4" ht="20.100000000000001" customHeight="1">
      <c r="A383" s="302">
        <v>2040850</v>
      </c>
      <c r="B383" s="304" t="s">
        <v>347</v>
      </c>
      <c r="C383" s="287">
        <v>0</v>
      </c>
      <c r="D383" s="287">
        <v>0</v>
      </c>
    </row>
    <row r="384" spans="1:4" ht="20.100000000000001" customHeight="1">
      <c r="A384" s="302">
        <v>2040899</v>
      </c>
      <c r="B384" s="304" t="s">
        <v>556</v>
      </c>
      <c r="C384" s="287">
        <v>0</v>
      </c>
      <c r="D384" s="287">
        <v>0</v>
      </c>
    </row>
    <row r="385" spans="1:4" ht="20.100000000000001" customHeight="1">
      <c r="A385" s="302">
        <v>20409</v>
      </c>
      <c r="B385" s="303" t="s">
        <v>557</v>
      </c>
      <c r="C385" s="287">
        <f>SUM(C386:C392)</f>
        <v>0</v>
      </c>
      <c r="D385" s="287">
        <f>SUM(D386:D392)</f>
        <v>0</v>
      </c>
    </row>
    <row r="386" spans="1:4" ht="20.100000000000001" customHeight="1">
      <c r="A386" s="302">
        <v>2040901</v>
      </c>
      <c r="B386" s="304" t="s">
        <v>338</v>
      </c>
      <c r="C386" s="287">
        <v>0</v>
      </c>
      <c r="D386" s="287">
        <v>0</v>
      </c>
    </row>
    <row r="387" spans="1:4" ht="20.100000000000001" customHeight="1">
      <c r="A387" s="302">
        <v>2040902</v>
      </c>
      <c r="B387" s="304" t="s">
        <v>339</v>
      </c>
      <c r="C387" s="287">
        <v>0</v>
      </c>
      <c r="D387" s="287">
        <v>0</v>
      </c>
    </row>
    <row r="388" spans="1:4" ht="20.100000000000001" customHeight="1">
      <c r="A388" s="302">
        <v>2040903</v>
      </c>
      <c r="B388" s="304" t="s">
        <v>340</v>
      </c>
      <c r="C388" s="287">
        <v>0</v>
      </c>
      <c r="D388" s="287">
        <v>0</v>
      </c>
    </row>
    <row r="389" spans="1:4" ht="20.100000000000001" customHeight="1">
      <c r="A389" s="302">
        <v>2040904</v>
      </c>
      <c r="B389" s="304" t="s">
        <v>558</v>
      </c>
      <c r="C389" s="287">
        <v>0</v>
      </c>
      <c r="D389" s="287">
        <v>0</v>
      </c>
    </row>
    <row r="390" spans="1:4" ht="20.100000000000001" customHeight="1">
      <c r="A390" s="302">
        <v>2040905</v>
      </c>
      <c r="B390" s="304" t="s">
        <v>559</v>
      </c>
      <c r="C390" s="287">
        <v>0</v>
      </c>
      <c r="D390" s="287">
        <v>0</v>
      </c>
    </row>
    <row r="391" spans="1:4" ht="20.100000000000001" customHeight="1">
      <c r="A391" s="302">
        <v>2040950</v>
      </c>
      <c r="B391" s="304" t="s">
        <v>347</v>
      </c>
      <c r="C391" s="287">
        <v>0</v>
      </c>
      <c r="D391" s="287">
        <v>0</v>
      </c>
    </row>
    <row r="392" spans="1:4" ht="20.100000000000001" customHeight="1">
      <c r="A392" s="302">
        <v>2040999</v>
      </c>
      <c r="B392" s="304" t="s">
        <v>560</v>
      </c>
      <c r="C392" s="287">
        <v>0</v>
      </c>
      <c r="D392" s="287">
        <v>0</v>
      </c>
    </row>
    <row r="393" spans="1:4" ht="20.100000000000001" customHeight="1">
      <c r="A393" s="302">
        <v>20410</v>
      </c>
      <c r="B393" s="303" t="s">
        <v>561</v>
      </c>
      <c r="C393" s="287">
        <f>SUM(C394:C398)</f>
        <v>0</v>
      </c>
      <c r="D393" s="287">
        <f>SUM(D394:D398)</f>
        <v>0</v>
      </c>
    </row>
    <row r="394" spans="1:4" ht="20.100000000000001" customHeight="1">
      <c r="A394" s="302">
        <v>2041001</v>
      </c>
      <c r="B394" s="304" t="s">
        <v>338</v>
      </c>
      <c r="C394" s="287">
        <v>0</v>
      </c>
      <c r="D394" s="287">
        <v>0</v>
      </c>
    </row>
    <row r="395" spans="1:4" ht="20.100000000000001" customHeight="1">
      <c r="A395" s="302">
        <v>2041002</v>
      </c>
      <c r="B395" s="304" t="s">
        <v>339</v>
      </c>
      <c r="C395" s="287">
        <v>0</v>
      </c>
      <c r="D395" s="287">
        <v>0</v>
      </c>
    </row>
    <row r="396" spans="1:4" ht="20.100000000000001" customHeight="1">
      <c r="A396" s="302">
        <v>2041006</v>
      </c>
      <c r="B396" s="304" t="s">
        <v>378</v>
      </c>
      <c r="C396" s="287">
        <v>0</v>
      </c>
      <c r="D396" s="287">
        <v>0</v>
      </c>
    </row>
    <row r="397" spans="1:4" ht="20.100000000000001" customHeight="1">
      <c r="A397" s="302">
        <v>2041007</v>
      </c>
      <c r="B397" s="304" t="s">
        <v>562</v>
      </c>
      <c r="C397" s="287">
        <v>0</v>
      </c>
      <c r="D397" s="287">
        <v>0</v>
      </c>
    </row>
    <row r="398" spans="1:4" ht="20.100000000000001" customHeight="1">
      <c r="A398" s="302">
        <v>2041099</v>
      </c>
      <c r="B398" s="304" t="s">
        <v>563</v>
      </c>
      <c r="C398" s="287">
        <v>0</v>
      </c>
      <c r="D398" s="287">
        <v>0</v>
      </c>
    </row>
    <row r="399" spans="1:4" ht="20.100000000000001" customHeight="1">
      <c r="A399" s="302">
        <v>20499</v>
      </c>
      <c r="B399" s="303" t="s">
        <v>564</v>
      </c>
      <c r="C399" s="287">
        <f>C400+C401</f>
        <v>0</v>
      </c>
      <c r="D399" s="287">
        <f>D400+D401</f>
        <v>0</v>
      </c>
    </row>
    <row r="400" spans="1:4" ht="20.100000000000001" customHeight="1">
      <c r="A400" s="302">
        <v>2049902</v>
      </c>
      <c r="B400" s="304" t="s">
        <v>565</v>
      </c>
      <c r="C400" s="287">
        <v>0</v>
      </c>
      <c r="D400" s="287">
        <v>0</v>
      </c>
    </row>
    <row r="401" spans="1:4" ht="20.100000000000001" customHeight="1">
      <c r="A401" s="302">
        <v>2049999</v>
      </c>
      <c r="B401" s="304" t="s">
        <v>566</v>
      </c>
      <c r="C401" s="287">
        <v>0</v>
      </c>
      <c r="D401" s="287">
        <v>0</v>
      </c>
    </row>
    <row r="402" spans="1:4" ht="20.100000000000001" customHeight="1">
      <c r="A402" s="302">
        <v>205</v>
      </c>
      <c r="B402" s="303" t="s">
        <v>567</v>
      </c>
      <c r="C402" s="287">
        <f>C403+C408+C415+C421+C427+C431+C435+C439+C445+C452</f>
        <v>160308</v>
      </c>
      <c r="D402" s="287">
        <f>D403+D408+D415+D421+D427+D431+D435+D439+D445+D452</f>
        <v>160400</v>
      </c>
    </row>
    <row r="403" spans="1:4" ht="20.100000000000001" customHeight="1">
      <c r="A403" s="302">
        <v>20501</v>
      </c>
      <c r="B403" s="303" t="s">
        <v>568</v>
      </c>
      <c r="C403" s="287">
        <f>SUM(C404:C407)</f>
        <v>1846</v>
      </c>
      <c r="D403" s="287">
        <f>SUM(D404:D407)</f>
        <v>2005</v>
      </c>
    </row>
    <row r="404" spans="1:4" ht="20.100000000000001" customHeight="1">
      <c r="A404" s="302">
        <v>2050101</v>
      </c>
      <c r="B404" s="304" t="s">
        <v>338</v>
      </c>
      <c r="C404" s="287">
        <v>1772</v>
      </c>
      <c r="D404" s="287">
        <v>1806</v>
      </c>
    </row>
    <row r="405" spans="1:4" ht="20.100000000000001" customHeight="1">
      <c r="A405" s="302">
        <v>2050102</v>
      </c>
      <c r="B405" s="304" t="s">
        <v>339</v>
      </c>
      <c r="C405" s="287">
        <v>74</v>
      </c>
      <c r="D405" s="287">
        <v>199</v>
      </c>
    </row>
    <row r="406" spans="1:4" ht="20.100000000000001" customHeight="1">
      <c r="A406" s="302">
        <v>2050103</v>
      </c>
      <c r="B406" s="304" t="s">
        <v>340</v>
      </c>
      <c r="C406" s="287">
        <v>0</v>
      </c>
      <c r="D406" s="287">
        <v>0</v>
      </c>
    </row>
    <row r="407" spans="1:4" ht="20.100000000000001" customHeight="1">
      <c r="A407" s="302">
        <v>2050199</v>
      </c>
      <c r="B407" s="304" t="s">
        <v>569</v>
      </c>
      <c r="C407" s="287">
        <v>0</v>
      </c>
      <c r="D407" s="287">
        <v>0</v>
      </c>
    </row>
    <row r="408" spans="1:4" ht="20.100000000000001" customHeight="1">
      <c r="A408" s="302">
        <v>20502</v>
      </c>
      <c r="B408" s="303" t="s">
        <v>570</v>
      </c>
      <c r="C408" s="287">
        <f>SUM(C409:C414)</f>
        <v>143946</v>
      </c>
      <c r="D408" s="287">
        <f>SUM(D409:D414)</f>
        <v>144267</v>
      </c>
    </row>
    <row r="409" spans="1:4" ht="20.100000000000001" customHeight="1">
      <c r="A409" s="302">
        <v>2050201</v>
      </c>
      <c r="B409" s="304" t="s">
        <v>571</v>
      </c>
      <c r="C409" s="287">
        <v>10854</v>
      </c>
      <c r="D409" s="287">
        <v>9553</v>
      </c>
    </row>
    <row r="410" spans="1:4" ht="20.100000000000001" customHeight="1">
      <c r="A410" s="302">
        <v>2050202</v>
      </c>
      <c r="B410" s="304" t="s">
        <v>572</v>
      </c>
      <c r="C410" s="287">
        <v>70254</v>
      </c>
      <c r="D410" s="287">
        <v>70734</v>
      </c>
    </row>
    <row r="411" spans="1:4" ht="20.100000000000001" customHeight="1">
      <c r="A411" s="302">
        <v>2050203</v>
      </c>
      <c r="B411" s="304" t="s">
        <v>573</v>
      </c>
      <c r="C411" s="287">
        <v>45429</v>
      </c>
      <c r="D411" s="287">
        <v>43058</v>
      </c>
    </row>
    <row r="412" spans="1:4" ht="20.100000000000001" customHeight="1">
      <c r="A412" s="302">
        <v>2050204</v>
      </c>
      <c r="B412" s="304" t="s">
        <v>574</v>
      </c>
      <c r="C412" s="287">
        <v>16591</v>
      </c>
      <c r="D412" s="287">
        <v>20833</v>
      </c>
    </row>
    <row r="413" spans="1:4" ht="20.100000000000001" customHeight="1">
      <c r="A413" s="302">
        <v>2050205</v>
      </c>
      <c r="B413" s="304" t="s">
        <v>575</v>
      </c>
      <c r="C413" s="287">
        <v>0</v>
      </c>
      <c r="D413" s="287">
        <v>0</v>
      </c>
    </row>
    <row r="414" spans="1:4" ht="20.100000000000001" customHeight="1">
      <c r="A414" s="302">
        <v>2050299</v>
      </c>
      <c r="B414" s="304" t="s">
        <v>576</v>
      </c>
      <c r="C414" s="287">
        <v>818</v>
      </c>
      <c r="D414" s="287">
        <v>89</v>
      </c>
    </row>
    <row r="415" spans="1:4" ht="20.100000000000001" customHeight="1">
      <c r="A415" s="302">
        <v>20503</v>
      </c>
      <c r="B415" s="303" t="s">
        <v>577</v>
      </c>
      <c r="C415" s="287">
        <f>SUM(C416:C420)</f>
        <v>4978</v>
      </c>
      <c r="D415" s="287">
        <f>SUM(D416:D420)</f>
        <v>4743</v>
      </c>
    </row>
    <row r="416" spans="1:4" ht="20.100000000000001" customHeight="1">
      <c r="A416" s="302">
        <v>2050301</v>
      </c>
      <c r="B416" s="304" t="s">
        <v>578</v>
      </c>
      <c r="C416" s="287">
        <v>0</v>
      </c>
      <c r="D416" s="287">
        <v>0</v>
      </c>
    </row>
    <row r="417" spans="1:4" ht="20.100000000000001" customHeight="1">
      <c r="A417" s="302">
        <v>2050302</v>
      </c>
      <c r="B417" s="304" t="s">
        <v>579</v>
      </c>
      <c r="C417" s="287">
        <v>4937</v>
      </c>
      <c r="D417" s="287">
        <v>4704</v>
      </c>
    </row>
    <row r="418" spans="1:4" ht="20.100000000000001" customHeight="1">
      <c r="A418" s="302">
        <v>2050303</v>
      </c>
      <c r="B418" s="304" t="s">
        <v>580</v>
      </c>
      <c r="C418" s="287">
        <v>0</v>
      </c>
      <c r="D418" s="287">
        <v>0</v>
      </c>
    </row>
    <row r="419" spans="1:4" ht="20.100000000000001" customHeight="1">
      <c r="A419" s="302">
        <v>2050305</v>
      </c>
      <c r="B419" s="304" t="s">
        <v>581</v>
      </c>
      <c r="C419" s="287">
        <v>41</v>
      </c>
      <c r="D419" s="287">
        <v>39</v>
      </c>
    </row>
    <row r="420" spans="1:4" ht="20.100000000000001" customHeight="1">
      <c r="A420" s="302">
        <v>2050399</v>
      </c>
      <c r="B420" s="304" t="s">
        <v>582</v>
      </c>
      <c r="C420" s="287">
        <v>0</v>
      </c>
      <c r="D420" s="287">
        <v>0</v>
      </c>
    </row>
    <row r="421" spans="1:4" ht="20.100000000000001" customHeight="1">
      <c r="A421" s="302">
        <v>20504</v>
      </c>
      <c r="B421" s="303" t="s">
        <v>583</v>
      </c>
      <c r="C421" s="287">
        <f>SUM(C422:C426)</f>
        <v>1896</v>
      </c>
      <c r="D421" s="287">
        <f>SUM(D422:D426)</f>
        <v>1813</v>
      </c>
    </row>
    <row r="422" spans="1:4" ht="20.100000000000001" customHeight="1">
      <c r="A422" s="302">
        <v>2050401</v>
      </c>
      <c r="B422" s="304" t="s">
        <v>584</v>
      </c>
      <c r="C422" s="287">
        <v>0</v>
      </c>
      <c r="D422" s="287">
        <v>0</v>
      </c>
    </row>
    <row r="423" spans="1:4" ht="20.100000000000001" customHeight="1">
      <c r="A423" s="302">
        <v>2050402</v>
      </c>
      <c r="B423" s="304" t="s">
        <v>585</v>
      </c>
      <c r="C423" s="287">
        <v>0</v>
      </c>
      <c r="D423" s="287">
        <v>0</v>
      </c>
    </row>
    <row r="424" spans="1:4" ht="20.100000000000001" customHeight="1">
      <c r="A424" s="302">
        <v>2050403</v>
      </c>
      <c r="B424" s="304" t="s">
        <v>586</v>
      </c>
      <c r="C424" s="287">
        <v>1896</v>
      </c>
      <c r="D424" s="287">
        <v>1813</v>
      </c>
    </row>
    <row r="425" spans="1:4" ht="20.100000000000001" customHeight="1">
      <c r="A425" s="302">
        <v>2050404</v>
      </c>
      <c r="B425" s="304" t="s">
        <v>587</v>
      </c>
      <c r="C425" s="287">
        <v>0</v>
      </c>
      <c r="D425" s="287">
        <v>0</v>
      </c>
    </row>
    <row r="426" spans="1:4" ht="20.100000000000001" customHeight="1">
      <c r="A426" s="302">
        <v>2050499</v>
      </c>
      <c r="B426" s="304" t="s">
        <v>588</v>
      </c>
      <c r="C426" s="287">
        <v>0</v>
      </c>
      <c r="D426" s="287">
        <v>0</v>
      </c>
    </row>
    <row r="427" spans="1:4" ht="20.100000000000001" customHeight="1">
      <c r="A427" s="302">
        <v>20505</v>
      </c>
      <c r="B427" s="303" t="s">
        <v>589</v>
      </c>
      <c r="C427" s="287">
        <f>SUM(C428:C430)</f>
        <v>0</v>
      </c>
      <c r="D427" s="287">
        <f>SUM(D428:D430)</f>
        <v>0</v>
      </c>
    </row>
    <row r="428" spans="1:4" ht="20.100000000000001" customHeight="1">
      <c r="A428" s="302">
        <v>2050501</v>
      </c>
      <c r="B428" s="304" t="s">
        <v>590</v>
      </c>
      <c r="C428" s="287">
        <v>0</v>
      </c>
      <c r="D428" s="287">
        <v>0</v>
      </c>
    </row>
    <row r="429" spans="1:4" ht="20.100000000000001" customHeight="1">
      <c r="A429" s="302">
        <v>2050502</v>
      </c>
      <c r="B429" s="304" t="s">
        <v>591</v>
      </c>
      <c r="C429" s="287">
        <v>0</v>
      </c>
      <c r="D429" s="287">
        <v>0</v>
      </c>
    </row>
    <row r="430" spans="1:4" ht="20.100000000000001" customHeight="1">
      <c r="A430" s="302">
        <v>2050599</v>
      </c>
      <c r="B430" s="304" t="s">
        <v>592</v>
      </c>
      <c r="C430" s="287">
        <v>0</v>
      </c>
      <c r="D430" s="287">
        <v>0</v>
      </c>
    </row>
    <row r="431" spans="1:4" ht="20.100000000000001" customHeight="1">
      <c r="A431" s="302">
        <v>20506</v>
      </c>
      <c r="B431" s="303" t="s">
        <v>593</v>
      </c>
      <c r="C431" s="287">
        <f>SUM(C432:C434)</f>
        <v>0</v>
      </c>
      <c r="D431" s="287">
        <f>SUM(D432:D434)</f>
        <v>0</v>
      </c>
    </row>
    <row r="432" spans="1:4" ht="20.100000000000001" customHeight="1">
      <c r="A432" s="302">
        <v>2050601</v>
      </c>
      <c r="B432" s="304" t="s">
        <v>594</v>
      </c>
      <c r="C432" s="287">
        <v>0</v>
      </c>
      <c r="D432" s="287">
        <v>0</v>
      </c>
    </row>
    <row r="433" spans="1:4" ht="20.100000000000001" customHeight="1">
      <c r="A433" s="302">
        <v>2050602</v>
      </c>
      <c r="B433" s="304" t="s">
        <v>595</v>
      </c>
      <c r="C433" s="287">
        <v>0</v>
      </c>
      <c r="D433" s="287">
        <v>0</v>
      </c>
    </row>
    <row r="434" spans="1:4" ht="20.100000000000001" customHeight="1">
      <c r="A434" s="302">
        <v>2050699</v>
      </c>
      <c r="B434" s="304" t="s">
        <v>596</v>
      </c>
      <c r="C434" s="287">
        <v>0</v>
      </c>
      <c r="D434" s="287">
        <v>0</v>
      </c>
    </row>
    <row r="435" spans="1:4" ht="20.100000000000001" customHeight="1">
      <c r="A435" s="302">
        <v>20507</v>
      </c>
      <c r="B435" s="303" t="s">
        <v>597</v>
      </c>
      <c r="C435" s="287">
        <f>SUM(C436:C438)</f>
        <v>687</v>
      </c>
      <c r="D435" s="287">
        <f>SUM(D436:D438)</f>
        <v>707</v>
      </c>
    </row>
    <row r="436" spans="1:4" ht="20.100000000000001" customHeight="1">
      <c r="A436" s="302">
        <v>2050701</v>
      </c>
      <c r="B436" s="304" t="s">
        <v>598</v>
      </c>
      <c r="C436" s="287">
        <v>687</v>
      </c>
      <c r="D436" s="287">
        <v>707</v>
      </c>
    </row>
    <row r="437" spans="1:4" ht="20.100000000000001" customHeight="1">
      <c r="A437" s="302">
        <v>2050702</v>
      </c>
      <c r="B437" s="304" t="s">
        <v>599</v>
      </c>
      <c r="C437" s="287">
        <v>0</v>
      </c>
      <c r="D437" s="287">
        <v>0</v>
      </c>
    </row>
    <row r="438" spans="1:4" ht="20.100000000000001" customHeight="1">
      <c r="A438" s="302">
        <v>2050799</v>
      </c>
      <c r="B438" s="304" t="s">
        <v>600</v>
      </c>
      <c r="C438" s="287">
        <v>0</v>
      </c>
      <c r="D438" s="287">
        <v>0</v>
      </c>
    </row>
    <row r="439" spans="1:4" ht="20.100000000000001" customHeight="1">
      <c r="A439" s="302">
        <v>20508</v>
      </c>
      <c r="B439" s="303" t="s">
        <v>601</v>
      </c>
      <c r="C439" s="287">
        <f>SUM(C440:C444)</f>
        <v>4009</v>
      </c>
      <c r="D439" s="287">
        <f>SUM(D440:D444)</f>
        <v>3610</v>
      </c>
    </row>
    <row r="440" spans="1:4" ht="20.100000000000001" customHeight="1">
      <c r="A440" s="302">
        <v>2050801</v>
      </c>
      <c r="B440" s="304" t="s">
        <v>602</v>
      </c>
      <c r="C440" s="287">
        <v>3154</v>
      </c>
      <c r="D440" s="287">
        <v>2738</v>
      </c>
    </row>
    <row r="441" spans="1:4" ht="20.100000000000001" customHeight="1">
      <c r="A441" s="302">
        <v>2050802</v>
      </c>
      <c r="B441" s="304" t="s">
        <v>603</v>
      </c>
      <c r="C441" s="287">
        <v>855</v>
      </c>
      <c r="D441" s="287">
        <v>872</v>
      </c>
    </row>
    <row r="442" spans="1:4" ht="20.100000000000001" customHeight="1">
      <c r="A442" s="302">
        <v>2050803</v>
      </c>
      <c r="B442" s="304" t="s">
        <v>604</v>
      </c>
      <c r="C442" s="287">
        <v>0</v>
      </c>
      <c r="D442" s="287">
        <v>0</v>
      </c>
    </row>
    <row r="443" spans="1:4" ht="20.100000000000001" customHeight="1">
      <c r="A443" s="302">
        <v>2050804</v>
      </c>
      <c r="B443" s="304" t="s">
        <v>605</v>
      </c>
      <c r="C443" s="287">
        <v>0</v>
      </c>
      <c r="D443" s="287">
        <v>0</v>
      </c>
    </row>
    <row r="444" spans="1:4" ht="20.100000000000001" customHeight="1">
      <c r="A444" s="302">
        <v>2050899</v>
      </c>
      <c r="B444" s="304" t="s">
        <v>606</v>
      </c>
      <c r="C444" s="287">
        <v>0</v>
      </c>
      <c r="D444" s="287">
        <v>0</v>
      </c>
    </row>
    <row r="445" spans="1:4" ht="20.100000000000001" customHeight="1">
      <c r="A445" s="302">
        <v>20509</v>
      </c>
      <c r="B445" s="303" t="s">
        <v>607</v>
      </c>
      <c r="C445" s="287">
        <f>SUM(C446:C451)</f>
        <v>0</v>
      </c>
      <c r="D445" s="287">
        <f>SUM(D446:D451)</f>
        <v>0</v>
      </c>
    </row>
    <row r="446" spans="1:4" ht="20.100000000000001" customHeight="1">
      <c r="A446" s="302">
        <v>2050901</v>
      </c>
      <c r="B446" s="304" t="s">
        <v>608</v>
      </c>
      <c r="C446" s="287">
        <v>0</v>
      </c>
      <c r="D446" s="287">
        <v>0</v>
      </c>
    </row>
    <row r="447" spans="1:4" ht="20.100000000000001" customHeight="1">
      <c r="A447" s="302">
        <v>2050902</v>
      </c>
      <c r="B447" s="304" t="s">
        <v>609</v>
      </c>
      <c r="C447" s="287">
        <v>0</v>
      </c>
      <c r="D447" s="287">
        <v>0</v>
      </c>
    </row>
    <row r="448" spans="1:4" ht="20.100000000000001" customHeight="1">
      <c r="A448" s="302">
        <v>2050903</v>
      </c>
      <c r="B448" s="304" t="s">
        <v>610</v>
      </c>
      <c r="C448" s="287">
        <v>0</v>
      </c>
      <c r="D448" s="287">
        <v>0</v>
      </c>
    </row>
    <row r="449" spans="1:4" ht="20.100000000000001" customHeight="1">
      <c r="A449" s="302">
        <v>2050904</v>
      </c>
      <c r="B449" s="304" t="s">
        <v>611</v>
      </c>
      <c r="C449" s="287">
        <v>0</v>
      </c>
      <c r="D449" s="287">
        <v>0</v>
      </c>
    </row>
    <row r="450" spans="1:4" ht="20.100000000000001" customHeight="1">
      <c r="A450" s="302">
        <v>2050905</v>
      </c>
      <c r="B450" s="304" t="s">
        <v>612</v>
      </c>
      <c r="C450" s="287">
        <v>0</v>
      </c>
      <c r="D450" s="287">
        <v>0</v>
      </c>
    </row>
    <row r="451" spans="1:4" ht="20.100000000000001" customHeight="1">
      <c r="A451" s="302">
        <v>2050999</v>
      </c>
      <c r="B451" s="304" t="s">
        <v>613</v>
      </c>
      <c r="C451" s="287">
        <v>0</v>
      </c>
      <c r="D451" s="287">
        <v>0</v>
      </c>
    </row>
    <row r="452" spans="1:4" ht="20.100000000000001" customHeight="1">
      <c r="A452" s="302">
        <v>20599</v>
      </c>
      <c r="B452" s="303" t="s">
        <v>614</v>
      </c>
      <c r="C452" s="287">
        <f>C453</f>
        <v>2946</v>
      </c>
      <c r="D452" s="287">
        <f>D453</f>
        <v>3255</v>
      </c>
    </row>
    <row r="453" spans="1:4" ht="20.100000000000001" customHeight="1">
      <c r="A453" s="302">
        <v>2059999</v>
      </c>
      <c r="B453" s="304" t="s">
        <v>615</v>
      </c>
      <c r="C453" s="287">
        <v>2946</v>
      </c>
      <c r="D453" s="287">
        <v>3255</v>
      </c>
    </row>
    <row r="454" spans="1:4" ht="20.100000000000001" customHeight="1">
      <c r="A454" s="302">
        <v>206</v>
      </c>
      <c r="B454" s="303" t="s">
        <v>616</v>
      </c>
      <c r="C454" s="287">
        <f>SUM(C455,C460,C469,C475,C480,C485,C490,C497,C501,C505)</f>
        <v>7572</v>
      </c>
      <c r="D454" s="287">
        <f>SUM(D455,D460,D469,D475,D480,D485,D490,D497,D501,D505)</f>
        <v>7600</v>
      </c>
    </row>
    <row r="455" spans="1:4" ht="20.100000000000001" customHeight="1">
      <c r="A455" s="302">
        <v>20601</v>
      </c>
      <c r="B455" s="303" t="s">
        <v>617</v>
      </c>
      <c r="C455" s="287">
        <f>SUM(C456:C459)</f>
        <v>1269</v>
      </c>
      <c r="D455" s="287">
        <f>SUM(D456:D459)</f>
        <v>921</v>
      </c>
    </row>
    <row r="456" spans="1:4" ht="20.100000000000001" customHeight="1">
      <c r="A456" s="302">
        <v>2060101</v>
      </c>
      <c r="B456" s="304" t="s">
        <v>338</v>
      </c>
      <c r="C456" s="287">
        <v>364</v>
      </c>
      <c r="D456" s="287">
        <v>348</v>
      </c>
    </row>
    <row r="457" spans="1:4" ht="20.100000000000001" customHeight="1">
      <c r="A457" s="302">
        <v>2060102</v>
      </c>
      <c r="B457" s="304" t="s">
        <v>339</v>
      </c>
      <c r="C457" s="287">
        <v>5</v>
      </c>
      <c r="D457" s="287">
        <v>68</v>
      </c>
    </row>
    <row r="458" spans="1:4" ht="20.100000000000001" customHeight="1">
      <c r="A458" s="302">
        <v>2060103</v>
      </c>
      <c r="B458" s="304" t="s">
        <v>340</v>
      </c>
      <c r="C458" s="287">
        <v>279</v>
      </c>
      <c r="D458" s="287">
        <v>244</v>
      </c>
    </row>
    <row r="459" spans="1:4" ht="20.100000000000001" customHeight="1">
      <c r="A459" s="302">
        <v>2060199</v>
      </c>
      <c r="B459" s="304" t="s">
        <v>618</v>
      </c>
      <c r="C459" s="287">
        <v>621</v>
      </c>
      <c r="D459" s="287">
        <v>261</v>
      </c>
    </row>
    <row r="460" spans="1:4" ht="20.100000000000001" customHeight="1">
      <c r="A460" s="302">
        <v>20602</v>
      </c>
      <c r="B460" s="303" t="s">
        <v>619</v>
      </c>
      <c r="C460" s="287">
        <f>SUM(C461:C468)</f>
        <v>0</v>
      </c>
      <c r="D460" s="287">
        <f>SUM(D461:D468)</f>
        <v>0</v>
      </c>
    </row>
    <row r="461" spans="1:4" ht="20.100000000000001" customHeight="1">
      <c r="A461" s="302">
        <v>2060201</v>
      </c>
      <c r="B461" s="304" t="s">
        <v>620</v>
      </c>
      <c r="C461" s="287">
        <v>0</v>
      </c>
      <c r="D461" s="287">
        <v>0</v>
      </c>
    </row>
    <row r="462" spans="1:4" ht="20.100000000000001" customHeight="1">
      <c r="A462" s="302">
        <v>2060203</v>
      </c>
      <c r="B462" s="304" t="s">
        <v>621</v>
      </c>
      <c r="C462" s="287">
        <v>0</v>
      </c>
      <c r="D462" s="287">
        <v>0</v>
      </c>
    </row>
    <row r="463" spans="1:4" ht="20.100000000000001" customHeight="1">
      <c r="A463" s="302">
        <v>2060204</v>
      </c>
      <c r="B463" s="304" t="s">
        <v>622</v>
      </c>
      <c r="C463" s="287">
        <v>0</v>
      </c>
      <c r="D463" s="287">
        <v>0</v>
      </c>
    </row>
    <row r="464" spans="1:4" ht="20.100000000000001" customHeight="1">
      <c r="A464" s="302">
        <v>2060205</v>
      </c>
      <c r="B464" s="304" t="s">
        <v>623</v>
      </c>
      <c r="C464" s="287">
        <v>0</v>
      </c>
      <c r="D464" s="287">
        <v>0</v>
      </c>
    </row>
    <row r="465" spans="1:4" ht="20.100000000000001" customHeight="1">
      <c r="A465" s="302">
        <v>2060206</v>
      </c>
      <c r="B465" s="304" t="s">
        <v>624</v>
      </c>
      <c r="C465" s="287">
        <v>0</v>
      </c>
      <c r="D465" s="287">
        <v>0</v>
      </c>
    </row>
    <row r="466" spans="1:4" ht="20.100000000000001" customHeight="1">
      <c r="A466" s="302">
        <v>2060207</v>
      </c>
      <c r="B466" s="304" t="s">
        <v>625</v>
      </c>
      <c r="C466" s="287">
        <v>0</v>
      </c>
      <c r="D466" s="287">
        <v>0</v>
      </c>
    </row>
    <row r="467" spans="1:4" ht="20.100000000000001" customHeight="1">
      <c r="A467" s="302">
        <v>2060208</v>
      </c>
      <c r="B467" s="304" t="s">
        <v>626</v>
      </c>
      <c r="C467" s="287">
        <v>0</v>
      </c>
      <c r="D467" s="287">
        <v>0</v>
      </c>
    </row>
    <row r="468" spans="1:4" ht="20.100000000000001" customHeight="1">
      <c r="A468" s="302">
        <v>2060299</v>
      </c>
      <c r="B468" s="304" t="s">
        <v>627</v>
      </c>
      <c r="C468" s="287">
        <v>0</v>
      </c>
      <c r="D468" s="287">
        <v>0</v>
      </c>
    </row>
    <row r="469" spans="1:4" ht="20.100000000000001" customHeight="1">
      <c r="A469" s="302">
        <v>20603</v>
      </c>
      <c r="B469" s="303" t="s">
        <v>628</v>
      </c>
      <c r="C469" s="287">
        <f>SUM(C470:C474)</f>
        <v>0</v>
      </c>
      <c r="D469" s="287">
        <f>SUM(D470:D474)</f>
        <v>0</v>
      </c>
    </row>
    <row r="470" spans="1:4" ht="20.100000000000001" customHeight="1">
      <c r="A470" s="302">
        <v>2060301</v>
      </c>
      <c r="B470" s="304" t="s">
        <v>620</v>
      </c>
      <c r="C470" s="287">
        <v>0</v>
      </c>
      <c r="D470" s="287">
        <v>0</v>
      </c>
    </row>
    <row r="471" spans="1:4" ht="20.100000000000001" customHeight="1">
      <c r="A471" s="302">
        <v>2060302</v>
      </c>
      <c r="B471" s="304" t="s">
        <v>629</v>
      </c>
      <c r="C471" s="287">
        <v>0</v>
      </c>
      <c r="D471" s="287">
        <v>0</v>
      </c>
    </row>
    <row r="472" spans="1:4" ht="20.100000000000001" customHeight="1">
      <c r="A472" s="302">
        <v>2060303</v>
      </c>
      <c r="B472" s="304" t="s">
        <v>630</v>
      </c>
      <c r="C472" s="287">
        <v>0</v>
      </c>
      <c r="D472" s="287">
        <v>0</v>
      </c>
    </row>
    <row r="473" spans="1:4" ht="20.100000000000001" customHeight="1">
      <c r="A473" s="302">
        <v>2060304</v>
      </c>
      <c r="B473" s="304" t="s">
        <v>631</v>
      </c>
      <c r="C473" s="287">
        <v>0</v>
      </c>
      <c r="D473" s="287">
        <v>0</v>
      </c>
    </row>
    <row r="474" spans="1:4" ht="20.100000000000001" customHeight="1">
      <c r="A474" s="302">
        <v>2060399</v>
      </c>
      <c r="B474" s="304" t="s">
        <v>632</v>
      </c>
      <c r="C474" s="287">
        <v>0</v>
      </c>
      <c r="D474" s="287">
        <v>0</v>
      </c>
    </row>
    <row r="475" spans="1:4" ht="20.100000000000001" customHeight="1">
      <c r="A475" s="302">
        <v>20604</v>
      </c>
      <c r="B475" s="303" t="s">
        <v>633</v>
      </c>
      <c r="C475" s="287">
        <f>SUM(C476:C479)</f>
        <v>6303</v>
      </c>
      <c r="D475" s="287">
        <f>SUM(D476:D479)</f>
        <v>6679</v>
      </c>
    </row>
    <row r="476" spans="1:4" ht="20.100000000000001" customHeight="1">
      <c r="A476" s="302">
        <v>2060401</v>
      </c>
      <c r="B476" s="304" t="s">
        <v>620</v>
      </c>
      <c r="C476" s="287">
        <v>0</v>
      </c>
      <c r="D476" s="287">
        <v>0</v>
      </c>
    </row>
    <row r="477" spans="1:4" ht="20.100000000000001" customHeight="1">
      <c r="A477" s="302">
        <v>2060404</v>
      </c>
      <c r="B477" s="304" t="s">
        <v>634</v>
      </c>
      <c r="C477" s="287">
        <v>0</v>
      </c>
      <c r="D477" s="287">
        <v>0</v>
      </c>
    </row>
    <row r="478" spans="1:4" ht="20.100000000000001" customHeight="1">
      <c r="A478" s="302">
        <v>2060405</v>
      </c>
      <c r="B478" s="304" t="s">
        <v>635</v>
      </c>
      <c r="C478" s="287">
        <v>0</v>
      </c>
      <c r="D478" s="287">
        <v>150</v>
      </c>
    </row>
    <row r="479" spans="1:4" ht="20.100000000000001" customHeight="1">
      <c r="A479" s="302">
        <v>2060499</v>
      </c>
      <c r="B479" s="304" t="s">
        <v>636</v>
      </c>
      <c r="C479" s="287">
        <v>6303</v>
      </c>
      <c r="D479" s="287">
        <v>6529</v>
      </c>
    </row>
    <row r="480" spans="1:4" ht="20.100000000000001" customHeight="1">
      <c r="A480" s="302">
        <v>20605</v>
      </c>
      <c r="B480" s="303" t="s">
        <v>637</v>
      </c>
      <c r="C480" s="287">
        <f>SUM(C481:C484)</f>
        <v>0</v>
      </c>
      <c r="D480" s="287">
        <f>SUM(D481:D484)</f>
        <v>0</v>
      </c>
    </row>
    <row r="481" spans="1:4" ht="20.100000000000001" customHeight="1">
      <c r="A481" s="302">
        <v>2060501</v>
      </c>
      <c r="B481" s="304" t="s">
        <v>620</v>
      </c>
      <c r="C481" s="287">
        <v>0</v>
      </c>
      <c r="D481" s="287">
        <v>0</v>
      </c>
    </row>
    <row r="482" spans="1:4" ht="20.100000000000001" customHeight="1">
      <c r="A482" s="302">
        <v>2060502</v>
      </c>
      <c r="B482" s="304" t="s">
        <v>638</v>
      </c>
      <c r="C482" s="287">
        <v>0</v>
      </c>
      <c r="D482" s="287">
        <v>0</v>
      </c>
    </row>
    <row r="483" spans="1:4" ht="20.100000000000001" customHeight="1">
      <c r="A483" s="302">
        <v>2060503</v>
      </c>
      <c r="B483" s="304" t="s">
        <v>639</v>
      </c>
      <c r="C483" s="287">
        <v>0</v>
      </c>
      <c r="D483" s="287">
        <v>0</v>
      </c>
    </row>
    <row r="484" spans="1:4" ht="20.100000000000001" customHeight="1">
      <c r="A484" s="302">
        <v>2060599</v>
      </c>
      <c r="B484" s="304" t="s">
        <v>640</v>
      </c>
      <c r="C484" s="287">
        <v>0</v>
      </c>
      <c r="D484" s="287">
        <v>0</v>
      </c>
    </row>
    <row r="485" spans="1:4" ht="20.100000000000001" customHeight="1">
      <c r="A485" s="302">
        <v>20606</v>
      </c>
      <c r="B485" s="303" t="s">
        <v>641</v>
      </c>
      <c r="C485" s="287">
        <f>SUM(C486:C489)</f>
        <v>0</v>
      </c>
      <c r="D485" s="287">
        <f>SUM(D486:D489)</f>
        <v>0</v>
      </c>
    </row>
    <row r="486" spans="1:4" ht="20.100000000000001" customHeight="1">
      <c r="A486" s="302">
        <v>2060601</v>
      </c>
      <c r="B486" s="304" t="s">
        <v>642</v>
      </c>
      <c r="C486" s="287">
        <v>0</v>
      </c>
      <c r="D486" s="287">
        <v>0</v>
      </c>
    </row>
    <row r="487" spans="1:4" ht="20.100000000000001" customHeight="1">
      <c r="A487" s="302">
        <v>2060602</v>
      </c>
      <c r="B487" s="304" t="s">
        <v>643</v>
      </c>
      <c r="C487" s="287">
        <v>0</v>
      </c>
      <c r="D487" s="287">
        <v>0</v>
      </c>
    </row>
    <row r="488" spans="1:4" ht="20.100000000000001" customHeight="1">
      <c r="A488" s="302">
        <v>2060603</v>
      </c>
      <c r="B488" s="304" t="s">
        <v>644</v>
      </c>
      <c r="C488" s="287">
        <v>0</v>
      </c>
      <c r="D488" s="287">
        <v>0</v>
      </c>
    </row>
    <row r="489" spans="1:4" ht="20.100000000000001" customHeight="1">
      <c r="A489" s="302">
        <v>2060699</v>
      </c>
      <c r="B489" s="304" t="s">
        <v>645</v>
      </c>
      <c r="C489" s="287">
        <v>0</v>
      </c>
      <c r="D489" s="287">
        <v>0</v>
      </c>
    </row>
    <row r="490" spans="1:4" ht="20.100000000000001" customHeight="1">
      <c r="A490" s="302">
        <v>20607</v>
      </c>
      <c r="B490" s="303" t="s">
        <v>646</v>
      </c>
      <c r="C490" s="287">
        <f>SUM(C491:C496)</f>
        <v>0</v>
      </c>
      <c r="D490" s="287">
        <f>SUM(D491:D496)</f>
        <v>0</v>
      </c>
    </row>
    <row r="491" spans="1:4" ht="20.100000000000001" customHeight="1">
      <c r="A491" s="302">
        <v>2060701</v>
      </c>
      <c r="B491" s="304" t="s">
        <v>620</v>
      </c>
      <c r="C491" s="287">
        <v>0</v>
      </c>
      <c r="D491" s="287">
        <v>0</v>
      </c>
    </row>
    <row r="492" spans="1:4" ht="20.100000000000001" customHeight="1">
      <c r="A492" s="302">
        <v>2060702</v>
      </c>
      <c r="B492" s="304" t="s">
        <v>647</v>
      </c>
      <c r="C492" s="287">
        <v>0</v>
      </c>
      <c r="D492" s="287">
        <v>0</v>
      </c>
    </row>
    <row r="493" spans="1:4" ht="20.100000000000001" customHeight="1">
      <c r="A493" s="302">
        <v>2060703</v>
      </c>
      <c r="B493" s="304" t="s">
        <v>648</v>
      </c>
      <c r="C493" s="287">
        <v>0</v>
      </c>
      <c r="D493" s="287">
        <v>0</v>
      </c>
    </row>
    <row r="494" spans="1:4" ht="20.100000000000001" customHeight="1">
      <c r="A494" s="302">
        <v>2060704</v>
      </c>
      <c r="B494" s="304" t="s">
        <v>649</v>
      </c>
      <c r="C494" s="287">
        <v>0</v>
      </c>
      <c r="D494" s="287">
        <v>0</v>
      </c>
    </row>
    <row r="495" spans="1:4" ht="20.100000000000001" customHeight="1">
      <c r="A495" s="302">
        <v>2060705</v>
      </c>
      <c r="B495" s="304" t="s">
        <v>650</v>
      </c>
      <c r="C495" s="287">
        <v>0</v>
      </c>
      <c r="D495" s="287">
        <v>0</v>
      </c>
    </row>
    <row r="496" spans="1:4" ht="20.100000000000001" customHeight="1">
      <c r="A496" s="302">
        <v>2060799</v>
      </c>
      <c r="B496" s="304" t="s">
        <v>651</v>
      </c>
      <c r="C496" s="287">
        <v>0</v>
      </c>
      <c r="D496" s="287">
        <v>0</v>
      </c>
    </row>
    <row r="497" spans="1:4" ht="20.100000000000001" customHeight="1">
      <c r="A497" s="302">
        <v>20608</v>
      </c>
      <c r="B497" s="303" t="s">
        <v>652</v>
      </c>
      <c r="C497" s="287">
        <f>SUM(C498:C500)</f>
        <v>0</v>
      </c>
      <c r="D497" s="287">
        <f>SUM(D498:D500)</f>
        <v>0</v>
      </c>
    </row>
    <row r="498" spans="1:4" ht="20.100000000000001" customHeight="1">
      <c r="A498" s="302">
        <v>2060801</v>
      </c>
      <c r="B498" s="304" t="s">
        <v>653</v>
      </c>
      <c r="C498" s="287">
        <v>0</v>
      </c>
      <c r="D498" s="287">
        <v>0</v>
      </c>
    </row>
    <row r="499" spans="1:4" ht="20.100000000000001" customHeight="1">
      <c r="A499" s="302">
        <v>2060802</v>
      </c>
      <c r="B499" s="304" t="s">
        <v>654</v>
      </c>
      <c r="C499" s="287">
        <v>0</v>
      </c>
      <c r="D499" s="287">
        <v>0</v>
      </c>
    </row>
    <row r="500" spans="1:4" ht="20.100000000000001" customHeight="1">
      <c r="A500" s="302">
        <v>2060899</v>
      </c>
      <c r="B500" s="304" t="s">
        <v>655</v>
      </c>
      <c r="C500" s="287">
        <v>0</v>
      </c>
      <c r="D500" s="287">
        <v>0</v>
      </c>
    </row>
    <row r="501" spans="1:4" ht="20.100000000000001" customHeight="1">
      <c r="A501" s="302">
        <v>20609</v>
      </c>
      <c r="B501" s="303" t="s">
        <v>656</v>
      </c>
      <c r="C501" s="287">
        <f>SUM(C502:C504)</f>
        <v>0</v>
      </c>
      <c r="D501" s="287">
        <f>SUM(D502:D504)</f>
        <v>0</v>
      </c>
    </row>
    <row r="502" spans="1:4" ht="20.100000000000001" customHeight="1">
      <c r="A502" s="302">
        <v>2060901</v>
      </c>
      <c r="B502" s="304" t="s">
        <v>657</v>
      </c>
      <c r="C502" s="287">
        <v>0</v>
      </c>
      <c r="D502" s="287">
        <v>0</v>
      </c>
    </row>
    <row r="503" spans="1:4" ht="20.100000000000001" customHeight="1">
      <c r="A503" s="302">
        <v>2060902</v>
      </c>
      <c r="B503" s="304" t="s">
        <v>658</v>
      </c>
      <c r="C503" s="287">
        <v>0</v>
      </c>
      <c r="D503" s="287">
        <v>0</v>
      </c>
    </row>
    <row r="504" spans="1:4" ht="20.100000000000001" customHeight="1">
      <c r="A504" s="302">
        <v>2060999</v>
      </c>
      <c r="B504" s="304" t="s">
        <v>659</v>
      </c>
      <c r="C504" s="287">
        <v>0</v>
      </c>
      <c r="D504" s="287">
        <v>0</v>
      </c>
    </row>
    <row r="505" spans="1:4" ht="20.100000000000001" customHeight="1">
      <c r="A505" s="302">
        <v>20699</v>
      </c>
      <c r="B505" s="303" t="s">
        <v>660</v>
      </c>
      <c r="C505" s="287">
        <f>SUM(C506:C509)</f>
        <v>0</v>
      </c>
      <c r="D505" s="287">
        <f>SUM(D506:D509)</f>
        <v>0</v>
      </c>
    </row>
    <row r="506" spans="1:4" ht="20.100000000000001" customHeight="1">
      <c r="A506" s="302">
        <v>2069901</v>
      </c>
      <c r="B506" s="304" t="s">
        <v>661</v>
      </c>
      <c r="C506" s="287">
        <v>0</v>
      </c>
      <c r="D506" s="287">
        <v>0</v>
      </c>
    </row>
    <row r="507" spans="1:4" ht="20.100000000000001" customHeight="1">
      <c r="A507" s="302">
        <v>2069902</v>
      </c>
      <c r="B507" s="304" t="s">
        <v>662</v>
      </c>
      <c r="C507" s="287">
        <v>0</v>
      </c>
      <c r="D507" s="287">
        <v>0</v>
      </c>
    </row>
    <row r="508" spans="1:4" ht="20.100000000000001" customHeight="1">
      <c r="A508" s="302">
        <v>2069903</v>
      </c>
      <c r="B508" s="304" t="s">
        <v>663</v>
      </c>
      <c r="C508" s="287">
        <v>0</v>
      </c>
      <c r="D508" s="287">
        <v>0</v>
      </c>
    </row>
    <row r="509" spans="1:4" ht="20.100000000000001" customHeight="1">
      <c r="A509" s="302">
        <v>2069999</v>
      </c>
      <c r="B509" s="304" t="s">
        <v>664</v>
      </c>
      <c r="C509" s="287">
        <v>0</v>
      </c>
      <c r="D509" s="287">
        <v>0</v>
      </c>
    </row>
    <row r="510" spans="1:4" ht="20.100000000000001" customHeight="1">
      <c r="A510" s="302">
        <v>207</v>
      </c>
      <c r="B510" s="303" t="s">
        <v>665</v>
      </c>
      <c r="C510" s="287">
        <f>SUM(C511,C527,C535,C546,C555,C563)</f>
        <v>10929</v>
      </c>
      <c r="D510" s="287">
        <f>SUM(D511,D527,D535,D546,D555,D563)</f>
        <v>11000</v>
      </c>
    </row>
    <row r="511" spans="1:4" ht="20.100000000000001" customHeight="1">
      <c r="A511" s="302">
        <v>20701</v>
      </c>
      <c r="B511" s="303" t="s">
        <v>666</v>
      </c>
      <c r="C511" s="287">
        <f>SUM(C512:C526)</f>
        <v>8462</v>
      </c>
      <c r="D511" s="287">
        <f>SUM(D512:D526)</f>
        <v>7715</v>
      </c>
    </row>
    <row r="512" spans="1:4" ht="20.100000000000001" customHeight="1">
      <c r="A512" s="302">
        <v>2070101</v>
      </c>
      <c r="B512" s="304" t="s">
        <v>338</v>
      </c>
      <c r="C512" s="287">
        <v>774</v>
      </c>
      <c r="D512" s="287">
        <v>1271</v>
      </c>
    </row>
    <row r="513" spans="1:4" ht="20.100000000000001" customHeight="1">
      <c r="A513" s="302">
        <v>2070102</v>
      </c>
      <c r="B513" s="304" t="s">
        <v>339</v>
      </c>
      <c r="C513" s="287">
        <v>1299</v>
      </c>
      <c r="D513" s="287">
        <v>1742</v>
      </c>
    </row>
    <row r="514" spans="1:4" ht="20.100000000000001" customHeight="1">
      <c r="A514" s="302">
        <v>2070103</v>
      </c>
      <c r="B514" s="304" t="s">
        <v>340</v>
      </c>
      <c r="C514" s="287">
        <v>0</v>
      </c>
      <c r="D514" s="287">
        <v>0</v>
      </c>
    </row>
    <row r="515" spans="1:4" ht="20.100000000000001" customHeight="1">
      <c r="A515" s="302">
        <v>2070104</v>
      </c>
      <c r="B515" s="304" t="s">
        <v>667</v>
      </c>
      <c r="C515" s="287">
        <v>865</v>
      </c>
      <c r="D515" s="287">
        <v>1311</v>
      </c>
    </row>
    <row r="516" spans="1:4" ht="20.100000000000001" customHeight="1">
      <c r="A516" s="302">
        <v>2070105</v>
      </c>
      <c r="B516" s="304" t="s">
        <v>668</v>
      </c>
      <c r="C516" s="287">
        <v>0</v>
      </c>
      <c r="D516" s="287">
        <v>0</v>
      </c>
    </row>
    <row r="517" spans="1:4" ht="20.100000000000001" customHeight="1">
      <c r="A517" s="302">
        <v>2070106</v>
      </c>
      <c r="B517" s="304" t="s">
        <v>669</v>
      </c>
      <c r="C517" s="287">
        <v>0</v>
      </c>
      <c r="D517" s="287">
        <v>0</v>
      </c>
    </row>
    <row r="518" spans="1:4" ht="20.100000000000001" customHeight="1">
      <c r="A518" s="302">
        <v>2070107</v>
      </c>
      <c r="B518" s="304" t="s">
        <v>670</v>
      </c>
      <c r="C518" s="287">
        <v>0</v>
      </c>
      <c r="D518" s="287">
        <v>0</v>
      </c>
    </row>
    <row r="519" spans="1:4" ht="20.100000000000001" customHeight="1">
      <c r="A519" s="302">
        <v>2070108</v>
      </c>
      <c r="B519" s="304" t="s">
        <v>671</v>
      </c>
      <c r="C519" s="287">
        <v>0</v>
      </c>
      <c r="D519" s="287">
        <v>0</v>
      </c>
    </row>
    <row r="520" spans="1:4" ht="20.100000000000001" customHeight="1">
      <c r="A520" s="302">
        <v>2070109</v>
      </c>
      <c r="B520" s="304" t="s">
        <v>672</v>
      </c>
      <c r="C520" s="287">
        <v>1239</v>
      </c>
      <c r="D520" s="287">
        <v>2093</v>
      </c>
    </row>
    <row r="521" spans="1:4" ht="20.100000000000001" customHeight="1">
      <c r="A521" s="302">
        <v>2070110</v>
      </c>
      <c r="B521" s="304" t="s">
        <v>673</v>
      </c>
      <c r="C521" s="287">
        <v>0</v>
      </c>
      <c r="D521" s="287">
        <v>0</v>
      </c>
    </row>
    <row r="522" spans="1:4" ht="20.100000000000001" customHeight="1">
      <c r="A522" s="302">
        <v>2070111</v>
      </c>
      <c r="B522" s="304" t="s">
        <v>674</v>
      </c>
      <c r="C522" s="287">
        <v>22</v>
      </c>
      <c r="D522" s="287">
        <v>0</v>
      </c>
    </row>
    <row r="523" spans="1:4" ht="20.100000000000001" customHeight="1">
      <c r="A523" s="302">
        <v>2070112</v>
      </c>
      <c r="B523" s="304" t="s">
        <v>675</v>
      </c>
      <c r="C523" s="287">
        <v>245</v>
      </c>
      <c r="D523" s="287">
        <v>383</v>
      </c>
    </row>
    <row r="524" spans="1:4" ht="20.100000000000001" customHeight="1">
      <c r="A524" s="302">
        <v>2070113</v>
      </c>
      <c r="B524" s="304" t="s">
        <v>676</v>
      </c>
      <c r="C524" s="287">
        <v>0</v>
      </c>
      <c r="D524" s="287">
        <v>0</v>
      </c>
    </row>
    <row r="525" spans="1:4" ht="20.100000000000001" customHeight="1">
      <c r="A525" s="302">
        <v>2070114</v>
      </c>
      <c r="B525" s="304" t="s">
        <v>677</v>
      </c>
      <c r="C525" s="287">
        <v>0</v>
      </c>
      <c r="D525" s="287">
        <v>0</v>
      </c>
    </row>
    <row r="526" spans="1:4" ht="20.100000000000001" customHeight="1">
      <c r="A526" s="302">
        <v>2070199</v>
      </c>
      <c r="B526" s="304" t="s">
        <v>678</v>
      </c>
      <c r="C526" s="287">
        <v>4018</v>
      </c>
      <c r="D526" s="287">
        <v>915</v>
      </c>
    </row>
    <row r="527" spans="1:4" ht="20.100000000000001" customHeight="1">
      <c r="A527" s="302">
        <v>20702</v>
      </c>
      <c r="B527" s="303" t="s">
        <v>679</v>
      </c>
      <c r="C527" s="287">
        <f>SUM(C528:C534)</f>
        <v>758</v>
      </c>
      <c r="D527" s="287">
        <f>SUM(D528:D534)</f>
        <v>1008</v>
      </c>
    </row>
    <row r="528" spans="1:4" ht="20.100000000000001" customHeight="1">
      <c r="A528" s="302">
        <v>2070201</v>
      </c>
      <c r="B528" s="304" t="s">
        <v>338</v>
      </c>
      <c r="C528" s="287">
        <v>0</v>
      </c>
      <c r="D528" s="287">
        <v>0</v>
      </c>
    </row>
    <row r="529" spans="1:4" ht="20.100000000000001" customHeight="1">
      <c r="A529" s="302">
        <v>2070202</v>
      </c>
      <c r="B529" s="304" t="s">
        <v>339</v>
      </c>
      <c r="C529" s="287">
        <v>0</v>
      </c>
      <c r="D529" s="287">
        <v>0</v>
      </c>
    </row>
    <row r="530" spans="1:4" ht="20.100000000000001" customHeight="1">
      <c r="A530" s="302">
        <v>2070203</v>
      </c>
      <c r="B530" s="304" t="s">
        <v>340</v>
      </c>
      <c r="C530" s="287">
        <v>0</v>
      </c>
      <c r="D530" s="287">
        <v>0</v>
      </c>
    </row>
    <row r="531" spans="1:4" ht="20.100000000000001" customHeight="1">
      <c r="A531" s="302">
        <v>2070204</v>
      </c>
      <c r="B531" s="304" t="s">
        <v>680</v>
      </c>
      <c r="C531" s="287">
        <v>378</v>
      </c>
      <c r="D531" s="287">
        <v>573</v>
      </c>
    </row>
    <row r="532" spans="1:4" ht="20.100000000000001" customHeight="1">
      <c r="A532" s="302">
        <v>2070205</v>
      </c>
      <c r="B532" s="304" t="s">
        <v>681</v>
      </c>
      <c r="C532" s="287">
        <v>233</v>
      </c>
      <c r="D532" s="287">
        <v>435</v>
      </c>
    </row>
    <row r="533" spans="1:4" ht="20.100000000000001" customHeight="1">
      <c r="A533" s="302">
        <v>2070206</v>
      </c>
      <c r="B533" s="304" t="s">
        <v>682</v>
      </c>
      <c r="C533" s="287">
        <v>0</v>
      </c>
      <c r="D533" s="287">
        <v>0</v>
      </c>
    </row>
    <row r="534" spans="1:4" ht="20.100000000000001" customHeight="1">
      <c r="A534" s="302">
        <v>2070299</v>
      </c>
      <c r="B534" s="304" t="s">
        <v>683</v>
      </c>
      <c r="C534" s="287">
        <v>147</v>
      </c>
      <c r="D534" s="287">
        <v>0</v>
      </c>
    </row>
    <row r="535" spans="1:4" ht="20.100000000000001" customHeight="1">
      <c r="A535" s="302">
        <v>20703</v>
      </c>
      <c r="B535" s="303" t="s">
        <v>684</v>
      </c>
      <c r="C535" s="287">
        <f>SUM(C536:C545)</f>
        <v>920</v>
      </c>
      <c r="D535" s="287">
        <f>SUM(D536:D545)</f>
        <v>1268</v>
      </c>
    </row>
    <row r="536" spans="1:4" ht="20.100000000000001" customHeight="1">
      <c r="A536" s="302">
        <v>2070301</v>
      </c>
      <c r="B536" s="304" t="s">
        <v>338</v>
      </c>
      <c r="C536" s="287">
        <v>308</v>
      </c>
      <c r="D536" s="287">
        <v>409</v>
      </c>
    </row>
    <row r="537" spans="1:4" ht="20.100000000000001" customHeight="1">
      <c r="A537" s="302">
        <v>2070302</v>
      </c>
      <c r="B537" s="304" t="s">
        <v>339</v>
      </c>
      <c r="C537" s="287">
        <v>86</v>
      </c>
      <c r="D537" s="287">
        <v>68</v>
      </c>
    </row>
    <row r="538" spans="1:4" ht="20.100000000000001" customHeight="1">
      <c r="A538" s="302">
        <v>2070303</v>
      </c>
      <c r="B538" s="304" t="s">
        <v>340</v>
      </c>
      <c r="C538" s="287">
        <v>0</v>
      </c>
      <c r="D538" s="287">
        <v>0</v>
      </c>
    </row>
    <row r="539" spans="1:4" ht="20.100000000000001" customHeight="1">
      <c r="A539" s="302">
        <v>2070304</v>
      </c>
      <c r="B539" s="304" t="s">
        <v>685</v>
      </c>
      <c r="C539" s="287">
        <v>0</v>
      </c>
      <c r="D539" s="287">
        <v>0</v>
      </c>
    </row>
    <row r="540" spans="1:4" ht="20.100000000000001" customHeight="1">
      <c r="A540" s="302">
        <v>2070305</v>
      </c>
      <c r="B540" s="304" t="s">
        <v>686</v>
      </c>
      <c r="C540" s="287">
        <v>0</v>
      </c>
      <c r="D540" s="287">
        <v>0</v>
      </c>
    </row>
    <row r="541" spans="1:4" ht="20.100000000000001" customHeight="1">
      <c r="A541" s="302">
        <v>2070306</v>
      </c>
      <c r="B541" s="304" t="s">
        <v>687</v>
      </c>
      <c r="C541" s="287">
        <v>0</v>
      </c>
      <c r="D541" s="287">
        <v>0</v>
      </c>
    </row>
    <row r="542" spans="1:4" ht="20.100000000000001" customHeight="1">
      <c r="A542" s="302">
        <v>2070307</v>
      </c>
      <c r="B542" s="304" t="s">
        <v>688</v>
      </c>
      <c r="C542" s="287">
        <v>47</v>
      </c>
      <c r="D542" s="287">
        <v>36</v>
      </c>
    </row>
    <row r="543" spans="1:4" ht="20.100000000000001" customHeight="1">
      <c r="A543" s="302">
        <v>2070308</v>
      </c>
      <c r="B543" s="304" t="s">
        <v>689</v>
      </c>
      <c r="C543" s="287">
        <v>479</v>
      </c>
      <c r="D543" s="287">
        <v>755</v>
      </c>
    </row>
    <row r="544" spans="1:4" ht="20.100000000000001" customHeight="1">
      <c r="A544" s="302">
        <v>2070309</v>
      </c>
      <c r="B544" s="304" t="s">
        <v>690</v>
      </c>
      <c r="C544" s="287">
        <v>0</v>
      </c>
      <c r="D544" s="287">
        <v>0</v>
      </c>
    </row>
    <row r="545" spans="1:4" ht="20.100000000000001" customHeight="1">
      <c r="A545" s="302">
        <v>2070399</v>
      </c>
      <c r="B545" s="304" t="s">
        <v>691</v>
      </c>
      <c r="C545" s="287">
        <v>0</v>
      </c>
      <c r="D545" s="287">
        <v>0</v>
      </c>
    </row>
    <row r="546" spans="1:4" ht="20.100000000000001" customHeight="1">
      <c r="A546" s="302">
        <v>20706</v>
      </c>
      <c r="B546" s="303" t="s">
        <v>692</v>
      </c>
      <c r="C546" s="287">
        <f>SUM(C547:C554)</f>
        <v>0</v>
      </c>
      <c r="D546" s="287">
        <f>SUM(D547:D554)</f>
        <v>491</v>
      </c>
    </row>
    <row r="547" spans="1:4" ht="20.100000000000001" customHeight="1">
      <c r="A547" s="302">
        <v>2070601</v>
      </c>
      <c r="B547" s="304" t="s">
        <v>338</v>
      </c>
      <c r="C547" s="287">
        <v>0</v>
      </c>
      <c r="D547" s="287">
        <v>0</v>
      </c>
    </row>
    <row r="548" spans="1:4" ht="20.100000000000001" customHeight="1">
      <c r="A548" s="302">
        <v>2070602</v>
      </c>
      <c r="B548" s="304" t="s">
        <v>339</v>
      </c>
      <c r="C548" s="287">
        <v>0</v>
      </c>
      <c r="D548" s="287">
        <v>0</v>
      </c>
    </row>
    <row r="549" spans="1:4" ht="20.100000000000001" customHeight="1">
      <c r="A549" s="302">
        <v>2070603</v>
      </c>
      <c r="B549" s="304" t="s">
        <v>340</v>
      </c>
      <c r="C549" s="287">
        <v>0</v>
      </c>
      <c r="D549" s="287">
        <v>0</v>
      </c>
    </row>
    <row r="550" spans="1:4" ht="20.100000000000001" customHeight="1">
      <c r="A550" s="302">
        <v>2070604</v>
      </c>
      <c r="B550" s="304" t="s">
        <v>693</v>
      </c>
      <c r="C550" s="287">
        <v>0</v>
      </c>
      <c r="D550" s="287">
        <v>491</v>
      </c>
    </row>
    <row r="551" spans="1:4" ht="20.100000000000001" customHeight="1">
      <c r="A551" s="302">
        <v>2070605</v>
      </c>
      <c r="B551" s="304" t="s">
        <v>694</v>
      </c>
      <c r="C551" s="287">
        <v>0</v>
      </c>
      <c r="D551" s="287">
        <v>0</v>
      </c>
    </row>
    <row r="552" spans="1:4" ht="20.100000000000001" customHeight="1">
      <c r="A552" s="302">
        <v>2070606</v>
      </c>
      <c r="B552" s="304" t="s">
        <v>695</v>
      </c>
      <c r="C552" s="287">
        <v>0</v>
      </c>
      <c r="D552" s="287">
        <v>0</v>
      </c>
    </row>
    <row r="553" spans="1:4" ht="20.100000000000001" customHeight="1">
      <c r="A553" s="302">
        <v>2070607</v>
      </c>
      <c r="B553" s="304" t="s">
        <v>696</v>
      </c>
      <c r="C553" s="287">
        <v>0</v>
      </c>
      <c r="D553" s="287">
        <v>0</v>
      </c>
    </row>
    <row r="554" spans="1:4" ht="20.100000000000001" customHeight="1">
      <c r="A554" s="302">
        <v>2070699</v>
      </c>
      <c r="B554" s="304" t="s">
        <v>697</v>
      </c>
      <c r="C554" s="287">
        <v>0</v>
      </c>
      <c r="D554" s="287">
        <v>0</v>
      </c>
    </row>
    <row r="555" spans="1:4" ht="20.100000000000001" customHeight="1">
      <c r="A555" s="302">
        <v>20708</v>
      </c>
      <c r="B555" s="303" t="s">
        <v>698</v>
      </c>
      <c r="C555" s="287">
        <f>SUM(C556:C562)</f>
        <v>429</v>
      </c>
      <c r="D555" s="287">
        <f>SUM(D556:D562)</f>
        <v>518</v>
      </c>
    </row>
    <row r="556" spans="1:4" ht="20.100000000000001" customHeight="1">
      <c r="A556" s="302">
        <v>2070801</v>
      </c>
      <c r="B556" s="304" t="s">
        <v>338</v>
      </c>
      <c r="C556" s="287">
        <v>0</v>
      </c>
      <c r="D556" s="287">
        <v>0</v>
      </c>
    </row>
    <row r="557" spans="1:4" ht="20.100000000000001" customHeight="1">
      <c r="A557" s="302">
        <v>2070802</v>
      </c>
      <c r="B557" s="304" t="s">
        <v>339</v>
      </c>
      <c r="C557" s="287">
        <v>0</v>
      </c>
      <c r="D557" s="287">
        <v>0</v>
      </c>
    </row>
    <row r="558" spans="1:4" ht="20.100000000000001" customHeight="1">
      <c r="A558" s="302">
        <v>2070803</v>
      </c>
      <c r="B558" s="304" t="s">
        <v>340</v>
      </c>
      <c r="C558" s="287">
        <v>0</v>
      </c>
      <c r="D558" s="287">
        <v>0</v>
      </c>
    </row>
    <row r="559" spans="1:4" ht="20.100000000000001" customHeight="1">
      <c r="A559" s="302">
        <v>2070806</v>
      </c>
      <c r="B559" s="304" t="s">
        <v>699</v>
      </c>
      <c r="C559" s="287">
        <v>0</v>
      </c>
      <c r="D559" s="287">
        <v>0</v>
      </c>
    </row>
    <row r="560" spans="1:4" ht="20.100000000000001" customHeight="1">
      <c r="A560" s="302">
        <v>2070807</v>
      </c>
      <c r="B560" s="304" t="s">
        <v>700</v>
      </c>
      <c r="C560" s="287">
        <v>0</v>
      </c>
      <c r="D560" s="287">
        <v>0</v>
      </c>
    </row>
    <row r="561" spans="1:4" ht="20.100000000000001" customHeight="1">
      <c r="A561" s="302">
        <v>2070808</v>
      </c>
      <c r="B561" s="304" t="s">
        <v>701</v>
      </c>
      <c r="C561" s="287">
        <v>40</v>
      </c>
      <c r="D561" s="287">
        <v>0</v>
      </c>
    </row>
    <row r="562" spans="1:4" ht="20.100000000000001" customHeight="1">
      <c r="A562" s="302">
        <v>2070899</v>
      </c>
      <c r="B562" s="304" t="s">
        <v>702</v>
      </c>
      <c r="C562" s="287">
        <v>389</v>
      </c>
      <c r="D562" s="287">
        <v>518</v>
      </c>
    </row>
    <row r="563" spans="1:4" ht="20.100000000000001" customHeight="1">
      <c r="A563" s="302">
        <v>20799</v>
      </c>
      <c r="B563" s="303" t="s">
        <v>703</v>
      </c>
      <c r="C563" s="287">
        <f>SUM(C564:C566)</f>
        <v>360</v>
      </c>
      <c r="D563" s="287">
        <f>SUM(D564:D566)</f>
        <v>0</v>
      </c>
    </row>
    <row r="564" spans="1:4" ht="20.100000000000001" customHeight="1">
      <c r="A564" s="302">
        <v>2079902</v>
      </c>
      <c r="B564" s="304" t="s">
        <v>704</v>
      </c>
      <c r="C564" s="287">
        <v>0</v>
      </c>
      <c r="D564" s="287">
        <v>0</v>
      </c>
    </row>
    <row r="565" spans="1:4" ht="20.100000000000001" customHeight="1">
      <c r="A565" s="302">
        <v>2079903</v>
      </c>
      <c r="B565" s="304" t="s">
        <v>705</v>
      </c>
      <c r="C565" s="287">
        <v>0</v>
      </c>
      <c r="D565" s="287">
        <v>0</v>
      </c>
    </row>
    <row r="566" spans="1:4" ht="20.100000000000001" customHeight="1">
      <c r="A566" s="302">
        <v>2079999</v>
      </c>
      <c r="B566" s="304" t="s">
        <v>706</v>
      </c>
      <c r="C566" s="287">
        <v>360</v>
      </c>
      <c r="D566" s="287">
        <v>0</v>
      </c>
    </row>
    <row r="567" spans="1:4" ht="20.100000000000001" customHeight="1">
      <c r="A567" s="302">
        <v>208</v>
      </c>
      <c r="B567" s="303" t="s">
        <v>707</v>
      </c>
      <c r="C567" s="287">
        <f>C568+C587+C595+C597+C606+C610+C620+C629+C636+C644+C653+C659+C662+C665+C668+C671+C674+C678+C682+C691+C694</f>
        <v>234954</v>
      </c>
      <c r="D567" s="287">
        <f>D568+D587+D595+D597+D606+D610+D620+D629+D636+D644+D653+D659+D662+D665+D668+D671+D674+D678+D682+D691+D694</f>
        <v>195100</v>
      </c>
    </row>
    <row r="568" spans="1:4" ht="20.100000000000001" customHeight="1">
      <c r="A568" s="302">
        <v>20801</v>
      </c>
      <c r="B568" s="303" t="s">
        <v>708</v>
      </c>
      <c r="C568" s="287">
        <f>SUM(C569:C586)</f>
        <v>21165</v>
      </c>
      <c r="D568" s="287">
        <f>SUM(D569:D586)</f>
        <v>2325</v>
      </c>
    </row>
    <row r="569" spans="1:4" ht="20.100000000000001" customHeight="1">
      <c r="A569" s="302">
        <v>2080101</v>
      </c>
      <c r="B569" s="304" t="s">
        <v>338</v>
      </c>
      <c r="C569" s="287">
        <v>990</v>
      </c>
      <c r="D569" s="287">
        <v>948</v>
      </c>
    </row>
    <row r="570" spans="1:4" ht="20.100000000000001" customHeight="1">
      <c r="A570" s="302">
        <v>2080102</v>
      </c>
      <c r="B570" s="304" t="s">
        <v>339</v>
      </c>
      <c r="C570" s="287">
        <v>18840</v>
      </c>
      <c r="D570" s="287">
        <v>253</v>
      </c>
    </row>
    <row r="571" spans="1:4" ht="20.100000000000001" customHeight="1">
      <c r="A571" s="302">
        <v>2080103</v>
      </c>
      <c r="B571" s="304" t="s">
        <v>340</v>
      </c>
      <c r="C571" s="287">
        <v>0</v>
      </c>
      <c r="D571" s="287">
        <v>0</v>
      </c>
    </row>
    <row r="572" spans="1:4" ht="20.100000000000001" customHeight="1">
      <c r="A572" s="302">
        <v>2080104</v>
      </c>
      <c r="B572" s="304" t="s">
        <v>709</v>
      </c>
      <c r="C572" s="287">
        <v>0</v>
      </c>
      <c r="D572" s="287">
        <v>0</v>
      </c>
    </row>
    <row r="573" spans="1:4" ht="20.100000000000001" customHeight="1">
      <c r="A573" s="302">
        <v>2080105</v>
      </c>
      <c r="B573" s="304" t="s">
        <v>710</v>
      </c>
      <c r="C573" s="287">
        <v>146</v>
      </c>
      <c r="D573" s="287">
        <v>148</v>
      </c>
    </row>
    <row r="574" spans="1:4" ht="20.100000000000001" customHeight="1">
      <c r="A574" s="302">
        <v>2080106</v>
      </c>
      <c r="B574" s="304" t="s">
        <v>711</v>
      </c>
      <c r="C574" s="287">
        <v>0</v>
      </c>
      <c r="D574" s="287">
        <v>0</v>
      </c>
    </row>
    <row r="575" spans="1:4" ht="20.100000000000001" customHeight="1">
      <c r="A575" s="302">
        <v>2080107</v>
      </c>
      <c r="B575" s="304" t="s">
        <v>712</v>
      </c>
      <c r="C575" s="287">
        <v>0</v>
      </c>
      <c r="D575" s="287">
        <v>0</v>
      </c>
    </row>
    <row r="576" spans="1:4" ht="20.100000000000001" customHeight="1">
      <c r="A576" s="302">
        <v>2080108</v>
      </c>
      <c r="B576" s="304" t="s">
        <v>378</v>
      </c>
      <c r="C576" s="287">
        <v>0</v>
      </c>
      <c r="D576" s="287">
        <v>0</v>
      </c>
    </row>
    <row r="577" spans="1:4" ht="20.100000000000001" customHeight="1">
      <c r="A577" s="302">
        <v>2080109</v>
      </c>
      <c r="B577" s="304" t="s">
        <v>713</v>
      </c>
      <c r="C577" s="287">
        <v>0</v>
      </c>
      <c r="D577" s="287">
        <v>0</v>
      </c>
    </row>
    <row r="578" spans="1:4" ht="20.100000000000001" customHeight="1">
      <c r="A578" s="302">
        <v>2080110</v>
      </c>
      <c r="B578" s="304" t="s">
        <v>714</v>
      </c>
      <c r="C578" s="287">
        <v>0</v>
      </c>
      <c r="D578" s="287">
        <v>0</v>
      </c>
    </row>
    <row r="579" spans="1:4" ht="20.100000000000001" customHeight="1">
      <c r="A579" s="302">
        <v>2080111</v>
      </c>
      <c r="B579" s="304" t="s">
        <v>715</v>
      </c>
      <c r="C579" s="287">
        <v>771</v>
      </c>
      <c r="D579" s="287">
        <v>752</v>
      </c>
    </row>
    <row r="580" spans="1:4" ht="20.100000000000001" customHeight="1">
      <c r="A580" s="302">
        <v>2080112</v>
      </c>
      <c r="B580" s="304" t="s">
        <v>716</v>
      </c>
      <c r="C580" s="287">
        <v>218</v>
      </c>
      <c r="D580" s="287">
        <v>224</v>
      </c>
    </row>
    <row r="581" spans="1:4" ht="20.100000000000001" customHeight="1">
      <c r="A581" s="302">
        <v>2080113</v>
      </c>
      <c r="B581" s="304" t="s">
        <v>717</v>
      </c>
      <c r="C581" s="287">
        <v>0</v>
      </c>
      <c r="D581" s="287">
        <v>0</v>
      </c>
    </row>
    <row r="582" spans="1:4" ht="20.100000000000001" customHeight="1">
      <c r="A582" s="302">
        <v>2080114</v>
      </c>
      <c r="B582" s="304" t="s">
        <v>718</v>
      </c>
      <c r="C582" s="287">
        <v>0</v>
      </c>
      <c r="D582" s="287">
        <v>0</v>
      </c>
    </row>
    <row r="583" spans="1:4" ht="20.100000000000001" customHeight="1">
      <c r="A583" s="302">
        <v>2080115</v>
      </c>
      <c r="B583" s="304" t="s">
        <v>719</v>
      </c>
      <c r="C583" s="287">
        <v>0</v>
      </c>
      <c r="D583" s="287">
        <v>0</v>
      </c>
    </row>
    <row r="584" spans="1:4" ht="20.100000000000001" customHeight="1">
      <c r="A584" s="302">
        <v>2080116</v>
      </c>
      <c r="B584" s="304" t="s">
        <v>720</v>
      </c>
      <c r="C584" s="287">
        <v>200</v>
      </c>
      <c r="D584" s="287">
        <v>0</v>
      </c>
    </row>
    <row r="585" spans="1:4" ht="20.100000000000001" customHeight="1">
      <c r="A585" s="302">
        <v>2080150</v>
      </c>
      <c r="B585" s="304" t="s">
        <v>347</v>
      </c>
      <c r="C585" s="287">
        <v>0</v>
      </c>
      <c r="D585" s="287">
        <v>0</v>
      </c>
    </row>
    <row r="586" spans="1:4" ht="20.100000000000001" customHeight="1">
      <c r="A586" s="302">
        <v>2080199</v>
      </c>
      <c r="B586" s="304" t="s">
        <v>721</v>
      </c>
      <c r="C586" s="287">
        <v>0</v>
      </c>
      <c r="D586" s="287">
        <v>0</v>
      </c>
    </row>
    <row r="587" spans="1:4" ht="20.100000000000001" customHeight="1">
      <c r="A587" s="302">
        <v>20802</v>
      </c>
      <c r="B587" s="303" t="s">
        <v>722</v>
      </c>
      <c r="C587" s="287">
        <f>SUM(C588:C594)</f>
        <v>15248</v>
      </c>
      <c r="D587" s="287">
        <f>SUM(D588:D594)</f>
        <v>13303</v>
      </c>
    </row>
    <row r="588" spans="1:4" ht="20.100000000000001" customHeight="1">
      <c r="A588" s="302">
        <v>2080201</v>
      </c>
      <c r="B588" s="304" t="s">
        <v>338</v>
      </c>
      <c r="C588" s="287">
        <v>521</v>
      </c>
      <c r="D588" s="287">
        <v>516</v>
      </c>
    </row>
    <row r="589" spans="1:4" ht="20.100000000000001" customHeight="1">
      <c r="A589" s="302">
        <v>2080202</v>
      </c>
      <c r="B589" s="304" t="s">
        <v>339</v>
      </c>
      <c r="C589" s="287">
        <v>265</v>
      </c>
      <c r="D589" s="287">
        <v>12664</v>
      </c>
    </row>
    <row r="590" spans="1:4" ht="20.100000000000001" customHeight="1">
      <c r="A590" s="302">
        <v>2080203</v>
      </c>
      <c r="B590" s="304" t="s">
        <v>340</v>
      </c>
      <c r="C590" s="287">
        <v>0</v>
      </c>
      <c r="D590" s="287">
        <v>0</v>
      </c>
    </row>
    <row r="591" spans="1:4" ht="20.100000000000001" customHeight="1">
      <c r="A591" s="302">
        <v>2080206</v>
      </c>
      <c r="B591" s="304" t="s">
        <v>723</v>
      </c>
      <c r="C591" s="287">
        <v>110</v>
      </c>
      <c r="D591" s="287">
        <v>101</v>
      </c>
    </row>
    <row r="592" spans="1:4" ht="20.100000000000001" customHeight="1">
      <c r="A592" s="302">
        <v>2080207</v>
      </c>
      <c r="B592" s="304" t="s">
        <v>724</v>
      </c>
      <c r="C592" s="287">
        <v>0</v>
      </c>
      <c r="D592" s="287">
        <v>0</v>
      </c>
    </row>
    <row r="593" spans="1:4" ht="20.100000000000001" customHeight="1">
      <c r="A593" s="302">
        <v>2080208</v>
      </c>
      <c r="B593" s="304" t="s">
        <v>725</v>
      </c>
      <c r="C593" s="287">
        <v>13950</v>
      </c>
      <c r="D593" s="287">
        <v>0</v>
      </c>
    </row>
    <row r="594" spans="1:4" ht="20.100000000000001" customHeight="1">
      <c r="A594" s="302">
        <v>2080299</v>
      </c>
      <c r="B594" s="304" t="s">
        <v>726</v>
      </c>
      <c r="C594" s="287">
        <v>402</v>
      </c>
      <c r="D594" s="287">
        <v>22</v>
      </c>
    </row>
    <row r="595" spans="1:4" ht="20.100000000000001" customHeight="1">
      <c r="A595" s="302">
        <v>20804</v>
      </c>
      <c r="B595" s="303" t="s">
        <v>727</v>
      </c>
      <c r="C595" s="287">
        <f>C596</f>
        <v>0</v>
      </c>
      <c r="D595" s="287">
        <f>D596</f>
        <v>0</v>
      </c>
    </row>
    <row r="596" spans="1:4" ht="20.100000000000001" customHeight="1">
      <c r="A596" s="302">
        <v>2080402</v>
      </c>
      <c r="B596" s="304" t="s">
        <v>728</v>
      </c>
      <c r="C596" s="287">
        <v>0</v>
      </c>
      <c r="D596" s="287">
        <v>0</v>
      </c>
    </row>
    <row r="597" spans="1:4" ht="20.100000000000001" customHeight="1">
      <c r="A597" s="302">
        <v>20805</v>
      </c>
      <c r="B597" s="303" t="s">
        <v>729</v>
      </c>
      <c r="C597" s="287">
        <f>SUM(C598:C605)</f>
        <v>154941</v>
      </c>
      <c r="D597" s="287">
        <f>SUM(D598:D605)</f>
        <v>127927</v>
      </c>
    </row>
    <row r="598" spans="1:4" ht="20.100000000000001" customHeight="1">
      <c r="A598" s="302">
        <v>2080501</v>
      </c>
      <c r="B598" s="304" t="s">
        <v>730</v>
      </c>
      <c r="C598" s="287">
        <v>0</v>
      </c>
      <c r="D598" s="287">
        <v>0</v>
      </c>
    </row>
    <row r="599" spans="1:4" ht="20.100000000000001" customHeight="1">
      <c r="A599" s="302">
        <v>2080502</v>
      </c>
      <c r="B599" s="304" t="s">
        <v>731</v>
      </c>
      <c r="C599" s="287">
        <v>0</v>
      </c>
      <c r="D599" s="287">
        <v>0</v>
      </c>
    </row>
    <row r="600" spans="1:4" ht="20.100000000000001" customHeight="1">
      <c r="A600" s="302">
        <v>2080503</v>
      </c>
      <c r="B600" s="304" t="s">
        <v>732</v>
      </c>
      <c r="C600" s="287">
        <v>0</v>
      </c>
      <c r="D600" s="287">
        <v>0</v>
      </c>
    </row>
    <row r="601" spans="1:4" ht="20.100000000000001" customHeight="1">
      <c r="A601" s="302">
        <v>2080505</v>
      </c>
      <c r="B601" s="304" t="s">
        <v>733</v>
      </c>
      <c r="C601" s="287">
        <v>20668</v>
      </c>
      <c r="D601" s="287">
        <v>22676</v>
      </c>
    </row>
    <row r="602" spans="1:4" ht="20.100000000000001" customHeight="1">
      <c r="A602" s="302">
        <v>2080506</v>
      </c>
      <c r="B602" s="304" t="s">
        <v>734</v>
      </c>
      <c r="C602" s="287">
        <v>11055</v>
      </c>
      <c r="D602" s="287">
        <v>10782</v>
      </c>
    </row>
    <row r="603" spans="1:4" ht="20.100000000000001" customHeight="1">
      <c r="A603" s="302">
        <v>2080507</v>
      </c>
      <c r="B603" s="304" t="s">
        <v>735</v>
      </c>
      <c r="C603" s="287">
        <v>123218</v>
      </c>
      <c r="D603" s="287">
        <v>94469</v>
      </c>
    </row>
    <row r="604" spans="1:4" ht="20.100000000000001" customHeight="1">
      <c r="A604" s="302">
        <v>2080508</v>
      </c>
      <c r="B604" s="304" t="s">
        <v>736</v>
      </c>
      <c r="C604" s="287">
        <v>0</v>
      </c>
      <c r="D604" s="287">
        <v>0</v>
      </c>
    </row>
    <row r="605" spans="1:4" ht="20.100000000000001" customHeight="1">
      <c r="A605" s="302">
        <v>2080599</v>
      </c>
      <c r="B605" s="304" t="s">
        <v>737</v>
      </c>
      <c r="C605" s="287">
        <v>0</v>
      </c>
      <c r="D605" s="287">
        <v>0</v>
      </c>
    </row>
    <row r="606" spans="1:4" ht="20.100000000000001" customHeight="1">
      <c r="A606" s="302">
        <v>20806</v>
      </c>
      <c r="B606" s="303" t="s">
        <v>738</v>
      </c>
      <c r="C606" s="287">
        <f>SUM(C607:C609)</f>
        <v>0</v>
      </c>
      <c r="D606" s="287">
        <f>SUM(D607:D609)</f>
        <v>0</v>
      </c>
    </row>
    <row r="607" spans="1:4" ht="20.100000000000001" customHeight="1">
      <c r="A607" s="302">
        <v>2080601</v>
      </c>
      <c r="B607" s="304" t="s">
        <v>739</v>
      </c>
      <c r="C607" s="287">
        <v>0</v>
      </c>
      <c r="D607" s="287">
        <v>0</v>
      </c>
    </row>
    <row r="608" spans="1:4" ht="20.100000000000001" customHeight="1">
      <c r="A608" s="302">
        <v>2080602</v>
      </c>
      <c r="B608" s="304" t="s">
        <v>740</v>
      </c>
      <c r="C608" s="287">
        <v>0</v>
      </c>
      <c r="D608" s="287">
        <v>0</v>
      </c>
    </row>
    <row r="609" spans="1:4" ht="20.100000000000001" customHeight="1">
      <c r="A609" s="302">
        <v>2080699</v>
      </c>
      <c r="B609" s="304" t="s">
        <v>741</v>
      </c>
      <c r="C609" s="287">
        <v>0</v>
      </c>
      <c r="D609" s="287">
        <v>0</v>
      </c>
    </row>
    <row r="610" spans="1:4" ht="20.100000000000001" customHeight="1">
      <c r="A610" s="302">
        <v>20807</v>
      </c>
      <c r="B610" s="303" t="s">
        <v>742</v>
      </c>
      <c r="C610" s="287">
        <f>SUM(C611:C619)</f>
        <v>5275</v>
      </c>
      <c r="D610" s="287">
        <f>SUM(D611:D619)</f>
        <v>8440</v>
      </c>
    </row>
    <row r="611" spans="1:4" ht="20.100000000000001" customHeight="1">
      <c r="A611" s="302">
        <v>2080701</v>
      </c>
      <c r="B611" s="304" t="s">
        <v>743</v>
      </c>
      <c r="C611" s="287">
        <v>0</v>
      </c>
      <c r="D611" s="287">
        <v>224</v>
      </c>
    </row>
    <row r="612" spans="1:4" ht="20.100000000000001" customHeight="1">
      <c r="A612" s="302">
        <v>2080702</v>
      </c>
      <c r="B612" s="304" t="s">
        <v>744</v>
      </c>
      <c r="C612" s="287">
        <v>67</v>
      </c>
      <c r="D612" s="287">
        <v>559</v>
      </c>
    </row>
    <row r="613" spans="1:4" ht="20.100000000000001" customHeight="1">
      <c r="A613" s="302">
        <v>2080704</v>
      </c>
      <c r="B613" s="304" t="s">
        <v>745</v>
      </c>
      <c r="C613" s="287">
        <v>1940</v>
      </c>
      <c r="D613" s="287">
        <v>2822</v>
      </c>
    </row>
    <row r="614" spans="1:4" ht="20.100000000000001" customHeight="1">
      <c r="A614" s="302">
        <v>2080705</v>
      </c>
      <c r="B614" s="304" t="s">
        <v>746</v>
      </c>
      <c r="C614" s="287">
        <v>887</v>
      </c>
      <c r="D614" s="287">
        <v>998</v>
      </c>
    </row>
    <row r="615" spans="1:4" ht="20.100000000000001" customHeight="1">
      <c r="A615" s="302">
        <v>2080709</v>
      </c>
      <c r="B615" s="304" t="s">
        <v>747</v>
      </c>
      <c r="C615" s="287">
        <v>341</v>
      </c>
      <c r="D615" s="287">
        <v>213</v>
      </c>
    </row>
    <row r="616" spans="1:4" ht="20.100000000000001" customHeight="1">
      <c r="A616" s="302">
        <v>2080711</v>
      </c>
      <c r="B616" s="304" t="s">
        <v>748</v>
      </c>
      <c r="C616" s="287">
        <v>1870</v>
      </c>
      <c r="D616" s="287">
        <v>2952</v>
      </c>
    </row>
    <row r="617" spans="1:4" ht="20.100000000000001" customHeight="1">
      <c r="A617" s="302">
        <v>2080712</v>
      </c>
      <c r="B617" s="304" t="s">
        <v>749</v>
      </c>
      <c r="C617" s="287">
        <v>0</v>
      </c>
      <c r="D617" s="287">
        <v>0</v>
      </c>
    </row>
    <row r="618" spans="1:4" ht="20.100000000000001" customHeight="1">
      <c r="A618" s="302">
        <v>2080713</v>
      </c>
      <c r="B618" s="304" t="s">
        <v>750</v>
      </c>
      <c r="C618" s="287">
        <v>0</v>
      </c>
      <c r="D618" s="287">
        <v>64</v>
      </c>
    </row>
    <row r="619" spans="1:4" ht="20.100000000000001" customHeight="1">
      <c r="A619" s="302">
        <v>2080799</v>
      </c>
      <c r="B619" s="304" t="s">
        <v>751</v>
      </c>
      <c r="C619" s="287">
        <v>170</v>
      </c>
      <c r="D619" s="287">
        <v>608</v>
      </c>
    </row>
    <row r="620" spans="1:4" ht="20.100000000000001" customHeight="1">
      <c r="A620" s="302">
        <v>20808</v>
      </c>
      <c r="B620" s="303" t="s">
        <v>752</v>
      </c>
      <c r="C620" s="287">
        <f>SUM(C621:C628)</f>
        <v>3554</v>
      </c>
      <c r="D620" s="287">
        <f>SUM(D621:D628)</f>
        <v>5654</v>
      </c>
    </row>
    <row r="621" spans="1:4" ht="20.100000000000001" customHeight="1">
      <c r="A621" s="302">
        <v>2080801</v>
      </c>
      <c r="B621" s="304" t="s">
        <v>753</v>
      </c>
      <c r="C621" s="287">
        <v>815</v>
      </c>
      <c r="D621" s="287">
        <v>1602</v>
      </c>
    </row>
    <row r="622" spans="1:4" ht="20.100000000000001" customHeight="1">
      <c r="A622" s="302">
        <v>2080802</v>
      </c>
      <c r="B622" s="304" t="s">
        <v>754</v>
      </c>
      <c r="C622" s="287">
        <v>91</v>
      </c>
      <c r="D622" s="287">
        <v>2269</v>
      </c>
    </row>
    <row r="623" spans="1:4" ht="20.100000000000001" customHeight="1">
      <c r="A623" s="302">
        <v>2080803</v>
      </c>
      <c r="B623" s="304" t="s">
        <v>755</v>
      </c>
      <c r="C623" s="287">
        <v>46</v>
      </c>
      <c r="D623" s="287">
        <v>75</v>
      </c>
    </row>
    <row r="624" spans="1:4" ht="20.100000000000001" customHeight="1">
      <c r="A624" s="302">
        <v>2080805</v>
      </c>
      <c r="B624" s="304" t="s">
        <v>756</v>
      </c>
      <c r="C624" s="287">
        <v>887</v>
      </c>
      <c r="D624" s="287">
        <v>1188</v>
      </c>
    </row>
    <row r="625" spans="1:4" ht="20.100000000000001" customHeight="1">
      <c r="A625" s="302">
        <v>2080806</v>
      </c>
      <c r="B625" s="304" t="s">
        <v>757</v>
      </c>
      <c r="C625" s="287">
        <v>2</v>
      </c>
      <c r="D625" s="287">
        <v>3</v>
      </c>
    </row>
    <row r="626" spans="1:4" ht="20.100000000000001" customHeight="1">
      <c r="A626" s="302">
        <v>2080807</v>
      </c>
      <c r="B626" s="304" t="s">
        <v>758</v>
      </c>
      <c r="C626" s="287">
        <v>0</v>
      </c>
      <c r="D626" s="287">
        <v>0</v>
      </c>
    </row>
    <row r="627" spans="1:4" ht="20.100000000000001" customHeight="1">
      <c r="A627" s="302">
        <v>2080808</v>
      </c>
      <c r="B627" s="304" t="s">
        <v>759</v>
      </c>
      <c r="C627" s="287">
        <v>0</v>
      </c>
      <c r="D627" s="287">
        <v>0</v>
      </c>
    </row>
    <row r="628" spans="1:4" ht="20.100000000000001" customHeight="1">
      <c r="A628" s="302">
        <v>2080899</v>
      </c>
      <c r="B628" s="304" t="s">
        <v>760</v>
      </c>
      <c r="C628" s="287">
        <v>1713</v>
      </c>
      <c r="D628" s="287">
        <v>517</v>
      </c>
    </row>
    <row r="629" spans="1:4" ht="20.100000000000001" customHeight="1">
      <c r="A629" s="302">
        <v>20809</v>
      </c>
      <c r="B629" s="303" t="s">
        <v>761</v>
      </c>
      <c r="C629" s="287">
        <f>SUM(C630:C635)</f>
        <v>19434</v>
      </c>
      <c r="D629" s="287">
        <f>SUM(D630:D635)</f>
        <v>21868</v>
      </c>
    </row>
    <row r="630" spans="1:4" ht="20.100000000000001" customHeight="1">
      <c r="A630" s="302">
        <v>2080901</v>
      </c>
      <c r="B630" s="304" t="s">
        <v>762</v>
      </c>
      <c r="C630" s="287">
        <v>417</v>
      </c>
      <c r="D630" s="287">
        <v>623</v>
      </c>
    </row>
    <row r="631" spans="1:4" ht="20.100000000000001" customHeight="1">
      <c r="A631" s="302">
        <v>2080902</v>
      </c>
      <c r="B631" s="304" t="s">
        <v>763</v>
      </c>
      <c r="C631" s="287">
        <v>15719</v>
      </c>
      <c r="D631" s="287">
        <v>17386</v>
      </c>
    </row>
    <row r="632" spans="1:4" ht="20.100000000000001" customHeight="1">
      <c r="A632" s="302">
        <v>2080903</v>
      </c>
      <c r="B632" s="304" t="s">
        <v>764</v>
      </c>
      <c r="C632" s="287">
        <v>908</v>
      </c>
      <c r="D632" s="287">
        <v>1516</v>
      </c>
    </row>
    <row r="633" spans="1:4" ht="20.100000000000001" customHeight="1">
      <c r="A633" s="302">
        <v>2080904</v>
      </c>
      <c r="B633" s="304" t="s">
        <v>765</v>
      </c>
      <c r="C633" s="287">
        <v>0</v>
      </c>
      <c r="D633" s="287">
        <v>1</v>
      </c>
    </row>
    <row r="634" spans="1:4" ht="20.100000000000001" customHeight="1">
      <c r="A634" s="302">
        <v>2080905</v>
      </c>
      <c r="B634" s="304" t="s">
        <v>766</v>
      </c>
      <c r="C634" s="287">
        <v>75</v>
      </c>
      <c r="D634" s="287">
        <v>1759</v>
      </c>
    </row>
    <row r="635" spans="1:4" ht="20.100000000000001" customHeight="1">
      <c r="A635" s="302">
        <v>2080999</v>
      </c>
      <c r="B635" s="304" t="s">
        <v>767</v>
      </c>
      <c r="C635" s="287">
        <v>2315</v>
      </c>
      <c r="D635" s="287">
        <v>583</v>
      </c>
    </row>
    <row r="636" spans="1:4" ht="20.100000000000001" customHeight="1">
      <c r="A636" s="302">
        <v>20810</v>
      </c>
      <c r="B636" s="303" t="s">
        <v>768</v>
      </c>
      <c r="C636" s="287">
        <f>SUM(C637:C643)</f>
        <v>2036</v>
      </c>
      <c r="D636" s="287">
        <f>SUM(D637:D643)</f>
        <v>2549</v>
      </c>
    </row>
    <row r="637" spans="1:4" ht="20.100000000000001" customHeight="1">
      <c r="A637" s="302">
        <v>2081001</v>
      </c>
      <c r="B637" s="304" t="s">
        <v>769</v>
      </c>
      <c r="C637" s="287">
        <v>163</v>
      </c>
      <c r="D637" s="287">
        <v>2</v>
      </c>
    </row>
    <row r="638" spans="1:4" ht="20.100000000000001" customHeight="1">
      <c r="A638" s="302">
        <v>2081002</v>
      </c>
      <c r="B638" s="304" t="s">
        <v>770</v>
      </c>
      <c r="C638" s="287">
        <v>1492</v>
      </c>
      <c r="D638" s="287">
        <v>2163</v>
      </c>
    </row>
    <row r="639" spans="1:4" ht="20.100000000000001" customHeight="1">
      <c r="A639" s="302">
        <v>2081003</v>
      </c>
      <c r="B639" s="304" t="s">
        <v>771</v>
      </c>
      <c r="C639" s="287">
        <v>0</v>
      </c>
      <c r="D639" s="287">
        <v>0</v>
      </c>
    </row>
    <row r="640" spans="1:4" ht="20.100000000000001" customHeight="1">
      <c r="A640" s="302">
        <v>2081004</v>
      </c>
      <c r="B640" s="304" t="s">
        <v>772</v>
      </c>
      <c r="C640" s="287">
        <v>0</v>
      </c>
      <c r="D640" s="287">
        <v>0</v>
      </c>
    </row>
    <row r="641" spans="1:4" ht="20.100000000000001" customHeight="1">
      <c r="A641" s="302">
        <v>2081005</v>
      </c>
      <c r="B641" s="304" t="s">
        <v>773</v>
      </c>
      <c r="C641" s="287">
        <v>381</v>
      </c>
      <c r="D641" s="287">
        <v>384</v>
      </c>
    </row>
    <row r="642" spans="1:4" ht="20.100000000000001" customHeight="1">
      <c r="A642" s="302">
        <v>2081006</v>
      </c>
      <c r="B642" s="304" t="s">
        <v>774</v>
      </c>
      <c r="C642" s="287">
        <v>0</v>
      </c>
      <c r="D642" s="287">
        <v>0</v>
      </c>
    </row>
    <row r="643" spans="1:4" ht="20.100000000000001" customHeight="1">
      <c r="A643" s="302">
        <v>2081099</v>
      </c>
      <c r="B643" s="304" t="s">
        <v>775</v>
      </c>
      <c r="C643" s="287">
        <v>0</v>
      </c>
      <c r="D643" s="287">
        <v>0</v>
      </c>
    </row>
    <row r="644" spans="1:4" ht="20.100000000000001" customHeight="1">
      <c r="A644" s="302">
        <v>20811</v>
      </c>
      <c r="B644" s="303" t="s">
        <v>776</v>
      </c>
      <c r="C644" s="287">
        <f>SUM(C645:C652)</f>
        <v>3681</v>
      </c>
      <c r="D644" s="287">
        <f>SUM(D645:D652)</f>
        <v>2336</v>
      </c>
    </row>
    <row r="645" spans="1:4" ht="20.100000000000001" customHeight="1">
      <c r="A645" s="302">
        <v>2081101</v>
      </c>
      <c r="B645" s="304" t="s">
        <v>338</v>
      </c>
      <c r="C645" s="287">
        <v>290</v>
      </c>
      <c r="D645" s="287">
        <v>287</v>
      </c>
    </row>
    <row r="646" spans="1:4" ht="20.100000000000001" customHeight="1">
      <c r="A646" s="302">
        <v>2081102</v>
      </c>
      <c r="B646" s="304" t="s">
        <v>339</v>
      </c>
      <c r="C646" s="287">
        <v>2</v>
      </c>
      <c r="D646" s="287">
        <v>183</v>
      </c>
    </row>
    <row r="647" spans="1:4" ht="20.100000000000001" customHeight="1">
      <c r="A647" s="302">
        <v>2081103</v>
      </c>
      <c r="B647" s="304" t="s">
        <v>340</v>
      </c>
      <c r="C647" s="287">
        <v>0</v>
      </c>
      <c r="D647" s="287">
        <v>0</v>
      </c>
    </row>
    <row r="648" spans="1:4" ht="20.100000000000001" customHeight="1">
      <c r="A648" s="302">
        <v>2081104</v>
      </c>
      <c r="B648" s="304" t="s">
        <v>777</v>
      </c>
      <c r="C648" s="287">
        <v>434</v>
      </c>
      <c r="D648" s="287">
        <v>391</v>
      </c>
    </row>
    <row r="649" spans="1:4" ht="20.100000000000001" customHeight="1">
      <c r="A649" s="302">
        <v>2081105</v>
      </c>
      <c r="B649" s="304" t="s">
        <v>778</v>
      </c>
      <c r="C649" s="287">
        <v>740</v>
      </c>
      <c r="D649" s="287">
        <v>295</v>
      </c>
    </row>
    <row r="650" spans="1:4" ht="20.100000000000001" customHeight="1">
      <c r="A650" s="302">
        <v>2081106</v>
      </c>
      <c r="B650" s="304" t="s">
        <v>779</v>
      </c>
      <c r="C650" s="287">
        <v>0</v>
      </c>
      <c r="D650" s="287">
        <v>2</v>
      </c>
    </row>
    <row r="651" spans="1:4" ht="20.100000000000001" customHeight="1">
      <c r="A651" s="302">
        <v>2081107</v>
      </c>
      <c r="B651" s="304" t="s">
        <v>780</v>
      </c>
      <c r="C651" s="287">
        <v>1422</v>
      </c>
      <c r="D651" s="287">
        <v>862</v>
      </c>
    </row>
    <row r="652" spans="1:4" ht="20.100000000000001" customHeight="1">
      <c r="A652" s="302">
        <v>2081199</v>
      </c>
      <c r="B652" s="304" t="s">
        <v>781</v>
      </c>
      <c r="C652" s="287">
        <v>793</v>
      </c>
      <c r="D652" s="287">
        <v>316</v>
      </c>
    </row>
    <row r="653" spans="1:4" ht="20.100000000000001" customHeight="1">
      <c r="A653" s="302">
        <v>20816</v>
      </c>
      <c r="B653" s="303" t="s">
        <v>782</v>
      </c>
      <c r="C653" s="287">
        <f>SUM(C654:C658)</f>
        <v>242</v>
      </c>
      <c r="D653" s="287">
        <f>SUM(D654:D658)</f>
        <v>244</v>
      </c>
    </row>
    <row r="654" spans="1:4" ht="20.100000000000001" customHeight="1">
      <c r="A654" s="302">
        <v>2081601</v>
      </c>
      <c r="B654" s="304" t="s">
        <v>338</v>
      </c>
      <c r="C654" s="287">
        <v>219</v>
      </c>
      <c r="D654" s="287">
        <v>209</v>
      </c>
    </row>
    <row r="655" spans="1:4" ht="20.100000000000001" customHeight="1">
      <c r="A655" s="302">
        <v>2081602</v>
      </c>
      <c r="B655" s="304" t="s">
        <v>339</v>
      </c>
      <c r="C655" s="287">
        <v>23</v>
      </c>
      <c r="D655" s="287">
        <v>35</v>
      </c>
    </row>
    <row r="656" spans="1:4" ht="20.100000000000001" customHeight="1">
      <c r="A656" s="302">
        <v>2081603</v>
      </c>
      <c r="B656" s="304" t="s">
        <v>340</v>
      </c>
      <c r="C656" s="287">
        <v>0</v>
      </c>
      <c r="D656" s="287">
        <v>0</v>
      </c>
    </row>
    <row r="657" spans="1:4" ht="20.100000000000001" customHeight="1">
      <c r="A657" s="302">
        <v>2081650</v>
      </c>
      <c r="B657" s="304" t="s">
        <v>347</v>
      </c>
      <c r="C657" s="287">
        <v>0</v>
      </c>
      <c r="D657" s="287">
        <v>0</v>
      </c>
    </row>
    <row r="658" spans="1:4" ht="20.100000000000001" customHeight="1">
      <c r="A658" s="302">
        <v>2081699</v>
      </c>
      <c r="B658" s="304" t="s">
        <v>783</v>
      </c>
      <c r="C658" s="287">
        <v>0</v>
      </c>
      <c r="D658" s="287">
        <v>0</v>
      </c>
    </row>
    <row r="659" spans="1:4" ht="20.100000000000001" customHeight="1">
      <c r="A659" s="302">
        <v>20819</v>
      </c>
      <c r="B659" s="303" t="s">
        <v>784</v>
      </c>
      <c r="C659" s="287">
        <f>SUM(C660:C661)</f>
        <v>3302</v>
      </c>
      <c r="D659" s="287">
        <f>SUM(D660:D661)</f>
        <v>4135</v>
      </c>
    </row>
    <row r="660" spans="1:4" ht="20.100000000000001" customHeight="1">
      <c r="A660" s="302">
        <v>2081901</v>
      </c>
      <c r="B660" s="304" t="s">
        <v>785</v>
      </c>
      <c r="C660" s="287">
        <v>3302</v>
      </c>
      <c r="D660" s="287">
        <v>4135</v>
      </c>
    </row>
    <row r="661" spans="1:4" ht="20.100000000000001" customHeight="1">
      <c r="A661" s="302">
        <v>2081902</v>
      </c>
      <c r="B661" s="304" t="s">
        <v>786</v>
      </c>
      <c r="C661" s="287">
        <v>0</v>
      </c>
      <c r="D661" s="287">
        <v>0</v>
      </c>
    </row>
    <row r="662" spans="1:4" ht="20.100000000000001" customHeight="1">
      <c r="A662" s="302">
        <v>20820</v>
      </c>
      <c r="B662" s="303" t="s">
        <v>787</v>
      </c>
      <c r="C662" s="287">
        <f>SUM(C663:C664)</f>
        <v>666</v>
      </c>
      <c r="D662" s="287">
        <f>SUM(D663:D664)</f>
        <v>874</v>
      </c>
    </row>
    <row r="663" spans="1:4" ht="20.100000000000001" customHeight="1">
      <c r="A663" s="302">
        <v>2082001</v>
      </c>
      <c r="B663" s="304" t="s">
        <v>788</v>
      </c>
      <c r="C663" s="287">
        <v>0</v>
      </c>
      <c r="D663" s="287">
        <v>821</v>
      </c>
    </row>
    <row r="664" spans="1:4" ht="20.100000000000001" customHeight="1">
      <c r="A664" s="302">
        <v>2082002</v>
      </c>
      <c r="B664" s="304" t="s">
        <v>789</v>
      </c>
      <c r="C664" s="287">
        <v>666</v>
      </c>
      <c r="D664" s="287">
        <v>53</v>
      </c>
    </row>
    <row r="665" spans="1:4" ht="20.100000000000001" customHeight="1">
      <c r="A665" s="302">
        <v>20821</v>
      </c>
      <c r="B665" s="303" t="s">
        <v>790</v>
      </c>
      <c r="C665" s="287">
        <f>SUM(C666:C667)</f>
        <v>148</v>
      </c>
      <c r="D665" s="287">
        <f>SUM(D666:D667)</f>
        <v>160</v>
      </c>
    </row>
    <row r="666" spans="1:4" ht="20.100000000000001" customHeight="1">
      <c r="A666" s="302">
        <v>2082101</v>
      </c>
      <c r="B666" s="304" t="s">
        <v>791</v>
      </c>
      <c r="C666" s="287">
        <v>148</v>
      </c>
      <c r="D666" s="287">
        <v>160</v>
      </c>
    </row>
    <row r="667" spans="1:4" ht="20.100000000000001" customHeight="1">
      <c r="A667" s="302">
        <v>2082102</v>
      </c>
      <c r="B667" s="304" t="s">
        <v>792</v>
      </c>
      <c r="C667" s="287">
        <v>0</v>
      </c>
      <c r="D667" s="287">
        <v>0</v>
      </c>
    </row>
    <row r="668" spans="1:4" ht="20.100000000000001" customHeight="1">
      <c r="A668" s="302">
        <v>20824</v>
      </c>
      <c r="B668" s="303" t="s">
        <v>793</v>
      </c>
      <c r="C668" s="287">
        <f>SUM(C669:C670)</f>
        <v>0</v>
      </c>
      <c r="D668" s="287">
        <f>SUM(D669:D670)</f>
        <v>0</v>
      </c>
    </row>
    <row r="669" spans="1:4" ht="20.100000000000001" customHeight="1">
      <c r="A669" s="302">
        <v>2082401</v>
      </c>
      <c r="B669" s="304" t="s">
        <v>794</v>
      </c>
      <c r="C669" s="287">
        <v>0</v>
      </c>
      <c r="D669" s="287">
        <v>0</v>
      </c>
    </row>
    <row r="670" spans="1:4" ht="20.100000000000001" customHeight="1">
      <c r="A670" s="302">
        <v>2082402</v>
      </c>
      <c r="B670" s="304" t="s">
        <v>795</v>
      </c>
      <c r="C670" s="287">
        <v>0</v>
      </c>
      <c r="D670" s="287">
        <v>0</v>
      </c>
    </row>
    <row r="671" spans="1:4" ht="20.100000000000001" customHeight="1">
      <c r="A671" s="302">
        <v>20825</v>
      </c>
      <c r="B671" s="303" t="s">
        <v>796</v>
      </c>
      <c r="C671" s="287">
        <f>SUM(C672:C673)</f>
        <v>69</v>
      </c>
      <c r="D671" s="287">
        <f>SUM(D672:D673)</f>
        <v>1</v>
      </c>
    </row>
    <row r="672" spans="1:4" ht="20.100000000000001" customHeight="1">
      <c r="A672" s="302">
        <v>2082501</v>
      </c>
      <c r="B672" s="304" t="s">
        <v>797</v>
      </c>
      <c r="C672" s="287">
        <v>68</v>
      </c>
      <c r="D672" s="287">
        <v>0</v>
      </c>
    </row>
    <row r="673" spans="1:4" ht="20.100000000000001" customHeight="1">
      <c r="A673" s="302">
        <v>2082502</v>
      </c>
      <c r="B673" s="304" t="s">
        <v>798</v>
      </c>
      <c r="C673" s="287">
        <v>1</v>
      </c>
      <c r="D673" s="287">
        <v>1</v>
      </c>
    </row>
    <row r="674" spans="1:4" ht="20.100000000000001" customHeight="1">
      <c r="A674" s="302">
        <v>20826</v>
      </c>
      <c r="B674" s="303" t="s">
        <v>799</v>
      </c>
      <c r="C674" s="287">
        <f>SUM(C675:C677)</f>
        <v>3297</v>
      </c>
      <c r="D674" s="287">
        <f>SUM(D675:D677)</f>
        <v>3766</v>
      </c>
    </row>
    <row r="675" spans="1:4" ht="20.100000000000001" customHeight="1">
      <c r="A675" s="302">
        <v>2082601</v>
      </c>
      <c r="B675" s="304" t="s">
        <v>800</v>
      </c>
      <c r="C675" s="287">
        <v>2034</v>
      </c>
      <c r="D675" s="287">
        <v>3094</v>
      </c>
    </row>
    <row r="676" spans="1:4" ht="20.100000000000001" customHeight="1">
      <c r="A676" s="302">
        <v>2082602</v>
      </c>
      <c r="B676" s="304" t="s">
        <v>801</v>
      </c>
      <c r="C676" s="287">
        <v>1263</v>
      </c>
      <c r="D676" s="287">
        <v>672</v>
      </c>
    </row>
    <row r="677" spans="1:4" ht="20.100000000000001" customHeight="1">
      <c r="A677" s="302">
        <v>2082699</v>
      </c>
      <c r="B677" s="304" t="s">
        <v>802</v>
      </c>
      <c r="C677" s="287">
        <v>0</v>
      </c>
      <c r="D677" s="287">
        <v>0</v>
      </c>
    </row>
    <row r="678" spans="1:4" ht="20.100000000000001" customHeight="1">
      <c r="A678" s="302">
        <v>20827</v>
      </c>
      <c r="B678" s="303" t="s">
        <v>803</v>
      </c>
      <c r="C678" s="287">
        <f>SUM(C679:C681)</f>
        <v>0</v>
      </c>
      <c r="D678" s="287">
        <f>SUM(D679:D681)</f>
        <v>0</v>
      </c>
    </row>
    <row r="679" spans="1:4" ht="20.100000000000001" customHeight="1">
      <c r="A679" s="302">
        <v>2082701</v>
      </c>
      <c r="B679" s="304" t="s">
        <v>804</v>
      </c>
      <c r="C679" s="287">
        <v>0</v>
      </c>
      <c r="D679" s="287">
        <v>0</v>
      </c>
    </row>
    <row r="680" spans="1:4" ht="20.100000000000001" customHeight="1">
      <c r="A680" s="302">
        <v>2082702</v>
      </c>
      <c r="B680" s="304" t="s">
        <v>805</v>
      </c>
      <c r="C680" s="287">
        <v>0</v>
      </c>
      <c r="D680" s="287">
        <v>0</v>
      </c>
    </row>
    <row r="681" spans="1:4" ht="20.100000000000001" customHeight="1">
      <c r="A681" s="302">
        <v>2082799</v>
      </c>
      <c r="B681" s="304" t="s">
        <v>806</v>
      </c>
      <c r="C681" s="287">
        <v>0</v>
      </c>
      <c r="D681" s="287">
        <v>0</v>
      </c>
    </row>
    <row r="682" spans="1:4" ht="20.100000000000001" customHeight="1">
      <c r="A682" s="302">
        <v>20828</v>
      </c>
      <c r="B682" s="303" t="s">
        <v>807</v>
      </c>
      <c r="C682" s="287">
        <f>SUM(C683:C690)</f>
        <v>1896</v>
      </c>
      <c r="D682" s="287">
        <f>SUM(D683:D690)</f>
        <v>1518</v>
      </c>
    </row>
    <row r="683" spans="1:4" ht="20.100000000000001" customHeight="1">
      <c r="A683" s="302">
        <v>2082801</v>
      </c>
      <c r="B683" s="304" t="s">
        <v>338</v>
      </c>
      <c r="C683" s="287">
        <v>322</v>
      </c>
      <c r="D683" s="287">
        <v>332</v>
      </c>
    </row>
    <row r="684" spans="1:4" ht="20.100000000000001" customHeight="1">
      <c r="A684" s="302">
        <v>2082802</v>
      </c>
      <c r="B684" s="304" t="s">
        <v>339</v>
      </c>
      <c r="C684" s="287">
        <v>16</v>
      </c>
      <c r="D684" s="287">
        <v>37</v>
      </c>
    </row>
    <row r="685" spans="1:4" ht="20.100000000000001" customHeight="1">
      <c r="A685" s="302">
        <v>2082803</v>
      </c>
      <c r="B685" s="304" t="s">
        <v>340</v>
      </c>
      <c r="C685" s="287">
        <v>0</v>
      </c>
      <c r="D685" s="287">
        <v>0</v>
      </c>
    </row>
    <row r="686" spans="1:4" ht="20.100000000000001" customHeight="1">
      <c r="A686" s="302">
        <v>2082804</v>
      </c>
      <c r="B686" s="304" t="s">
        <v>808</v>
      </c>
      <c r="C686" s="287">
        <v>479</v>
      </c>
      <c r="D686" s="287">
        <v>331</v>
      </c>
    </row>
    <row r="687" spans="1:4" ht="20.100000000000001" customHeight="1">
      <c r="A687" s="302">
        <v>2082805</v>
      </c>
      <c r="B687" s="304" t="s">
        <v>809</v>
      </c>
      <c r="C687" s="287">
        <v>0</v>
      </c>
      <c r="D687" s="287">
        <v>0</v>
      </c>
    </row>
    <row r="688" spans="1:4" ht="20.100000000000001" customHeight="1">
      <c r="A688" s="302">
        <v>2082806</v>
      </c>
      <c r="B688" s="304" t="s">
        <v>378</v>
      </c>
      <c r="C688" s="287">
        <v>0</v>
      </c>
      <c r="D688" s="287">
        <v>0</v>
      </c>
    </row>
    <row r="689" spans="1:4" ht="20.100000000000001" customHeight="1">
      <c r="A689" s="302">
        <v>2082850</v>
      </c>
      <c r="B689" s="304" t="s">
        <v>347</v>
      </c>
      <c r="C689" s="287">
        <v>789</v>
      </c>
      <c r="D689" s="287">
        <v>785</v>
      </c>
    </row>
    <row r="690" spans="1:4" ht="20.100000000000001" customHeight="1">
      <c r="A690" s="302">
        <v>2082899</v>
      </c>
      <c r="B690" s="304" t="s">
        <v>810</v>
      </c>
      <c r="C690" s="287">
        <v>290</v>
      </c>
      <c r="D690" s="287">
        <v>33</v>
      </c>
    </row>
    <row r="691" spans="1:4" ht="20.100000000000001" customHeight="1">
      <c r="A691" s="302">
        <v>20830</v>
      </c>
      <c r="B691" s="303" t="s">
        <v>811</v>
      </c>
      <c r="C691" s="287">
        <f>SUM(C692:C693)</f>
        <v>0</v>
      </c>
      <c r="D691" s="287">
        <f>SUM(D692:D693)</f>
        <v>0</v>
      </c>
    </row>
    <row r="692" spans="1:4" ht="20.100000000000001" customHeight="1">
      <c r="A692" s="302">
        <v>2083001</v>
      </c>
      <c r="B692" s="304" t="s">
        <v>812</v>
      </c>
      <c r="C692" s="287">
        <v>0</v>
      </c>
      <c r="D692" s="287">
        <v>0</v>
      </c>
    </row>
    <row r="693" spans="1:4" ht="20.100000000000001" customHeight="1">
      <c r="A693" s="302">
        <v>2083099</v>
      </c>
      <c r="B693" s="304" t="s">
        <v>813</v>
      </c>
      <c r="C693" s="287">
        <v>0</v>
      </c>
      <c r="D693" s="287">
        <v>0</v>
      </c>
    </row>
    <row r="694" spans="1:4" ht="20.100000000000001" customHeight="1">
      <c r="A694" s="302">
        <v>20899</v>
      </c>
      <c r="B694" s="303" t="s">
        <v>814</v>
      </c>
      <c r="C694" s="287">
        <f>C695</f>
        <v>0</v>
      </c>
      <c r="D694" s="287">
        <f>D695</f>
        <v>0</v>
      </c>
    </row>
    <row r="695" spans="1:4" ht="20.100000000000001" customHeight="1">
      <c r="A695" s="302">
        <v>2089999</v>
      </c>
      <c r="B695" s="304" t="s">
        <v>815</v>
      </c>
      <c r="C695" s="287">
        <v>0</v>
      </c>
      <c r="D695" s="287">
        <v>0</v>
      </c>
    </row>
    <row r="696" spans="1:4" ht="20.100000000000001" customHeight="1">
      <c r="A696" s="302">
        <v>210</v>
      </c>
      <c r="B696" s="303" t="s">
        <v>816</v>
      </c>
      <c r="C696" s="287">
        <f>C697+C702+C717+C721+C733+C737+C742+C746+C750+C753+C762+C764+C770+C775</f>
        <v>50215</v>
      </c>
      <c r="D696" s="287">
        <f>D697+D702+D717+D721+D733+D737+D742+D746+D750+D753+D762+D764+D770+D775</f>
        <v>50000</v>
      </c>
    </row>
    <row r="697" spans="1:4" ht="20.100000000000001" customHeight="1">
      <c r="A697" s="302">
        <v>21001</v>
      </c>
      <c r="B697" s="303" t="s">
        <v>817</v>
      </c>
      <c r="C697" s="287">
        <f>SUM(C698:C701)</f>
        <v>1368</v>
      </c>
      <c r="D697" s="287">
        <f>SUM(D698:D701)</f>
        <v>1677</v>
      </c>
    </row>
    <row r="698" spans="1:4" ht="20.100000000000001" customHeight="1">
      <c r="A698" s="302">
        <v>2100101</v>
      </c>
      <c r="B698" s="304" t="s">
        <v>338</v>
      </c>
      <c r="C698" s="287">
        <v>1100</v>
      </c>
      <c r="D698" s="287">
        <v>1108</v>
      </c>
    </row>
    <row r="699" spans="1:4" ht="20.100000000000001" customHeight="1">
      <c r="A699" s="302">
        <v>2100102</v>
      </c>
      <c r="B699" s="304" t="s">
        <v>339</v>
      </c>
      <c r="C699" s="287">
        <v>0</v>
      </c>
      <c r="D699" s="287">
        <v>295</v>
      </c>
    </row>
    <row r="700" spans="1:4" ht="20.100000000000001" customHeight="1">
      <c r="A700" s="302">
        <v>2100103</v>
      </c>
      <c r="B700" s="304" t="s">
        <v>340</v>
      </c>
      <c r="C700" s="287">
        <v>47</v>
      </c>
      <c r="D700" s="287">
        <v>0</v>
      </c>
    </row>
    <row r="701" spans="1:4" ht="20.100000000000001" customHeight="1">
      <c r="A701" s="302">
        <v>2100199</v>
      </c>
      <c r="B701" s="304" t="s">
        <v>818</v>
      </c>
      <c r="C701" s="287">
        <v>221</v>
      </c>
      <c r="D701" s="287">
        <v>274</v>
      </c>
    </row>
    <row r="702" spans="1:4" ht="20.100000000000001" customHeight="1">
      <c r="A702" s="302">
        <v>21002</v>
      </c>
      <c r="B702" s="303" t="s">
        <v>819</v>
      </c>
      <c r="C702" s="287">
        <f>SUM(C703:C716)</f>
        <v>746</v>
      </c>
      <c r="D702" s="287">
        <f>SUM(D703:D716)</f>
        <v>6788</v>
      </c>
    </row>
    <row r="703" spans="1:4" ht="20.100000000000001" customHeight="1">
      <c r="A703" s="302">
        <v>2100201</v>
      </c>
      <c r="B703" s="304" t="s">
        <v>820</v>
      </c>
      <c r="C703" s="287">
        <v>71</v>
      </c>
      <c r="D703" s="287">
        <v>178</v>
      </c>
    </row>
    <row r="704" spans="1:4" ht="20.100000000000001" customHeight="1">
      <c r="A704" s="302">
        <v>2100202</v>
      </c>
      <c r="B704" s="304" t="s">
        <v>821</v>
      </c>
      <c r="C704" s="287">
        <v>264</v>
      </c>
      <c r="D704" s="287">
        <v>1335</v>
      </c>
    </row>
    <row r="705" spans="1:4" ht="20.100000000000001" customHeight="1">
      <c r="A705" s="302">
        <v>2100203</v>
      </c>
      <c r="B705" s="304" t="s">
        <v>822</v>
      </c>
      <c r="C705" s="287">
        <v>0</v>
      </c>
      <c r="D705" s="287">
        <v>0</v>
      </c>
    </row>
    <row r="706" spans="1:4" ht="20.100000000000001" customHeight="1">
      <c r="A706" s="302">
        <v>2100204</v>
      </c>
      <c r="B706" s="304" t="s">
        <v>823</v>
      </c>
      <c r="C706" s="287">
        <v>0</v>
      </c>
      <c r="D706" s="287">
        <v>0</v>
      </c>
    </row>
    <row r="707" spans="1:4" ht="20.100000000000001" customHeight="1">
      <c r="A707" s="302">
        <v>2100205</v>
      </c>
      <c r="B707" s="304" t="s">
        <v>824</v>
      </c>
      <c r="C707" s="287">
        <v>0</v>
      </c>
      <c r="D707" s="287">
        <v>0</v>
      </c>
    </row>
    <row r="708" spans="1:4" ht="20.100000000000001" customHeight="1">
      <c r="A708" s="302">
        <v>2100206</v>
      </c>
      <c r="B708" s="304" t="s">
        <v>825</v>
      </c>
      <c r="C708" s="287">
        <v>232</v>
      </c>
      <c r="D708" s="287">
        <v>3408</v>
      </c>
    </row>
    <row r="709" spans="1:4" ht="20.100000000000001" customHeight="1">
      <c r="A709" s="302">
        <v>2100207</v>
      </c>
      <c r="B709" s="304" t="s">
        <v>826</v>
      </c>
      <c r="C709" s="287">
        <v>0</v>
      </c>
      <c r="D709" s="287">
        <v>0</v>
      </c>
    </row>
    <row r="710" spans="1:4" ht="20.100000000000001" customHeight="1">
      <c r="A710" s="302">
        <v>2100208</v>
      </c>
      <c r="B710" s="304" t="s">
        <v>827</v>
      </c>
      <c r="C710" s="287">
        <v>59</v>
      </c>
      <c r="D710" s="287">
        <v>38</v>
      </c>
    </row>
    <row r="711" spans="1:4" ht="20.100000000000001" customHeight="1">
      <c r="A711" s="302">
        <v>2100209</v>
      </c>
      <c r="B711" s="304" t="s">
        <v>828</v>
      </c>
      <c r="C711" s="287">
        <v>0</v>
      </c>
      <c r="D711" s="287">
        <v>0</v>
      </c>
    </row>
    <row r="712" spans="1:4" ht="20.100000000000001" customHeight="1">
      <c r="A712" s="302">
        <v>2100210</v>
      </c>
      <c r="B712" s="304" t="s">
        <v>829</v>
      </c>
      <c r="C712" s="287">
        <v>0</v>
      </c>
      <c r="D712" s="287">
        <v>0</v>
      </c>
    </row>
    <row r="713" spans="1:4" ht="20.100000000000001" customHeight="1">
      <c r="A713" s="302">
        <v>2100211</v>
      </c>
      <c r="B713" s="304" t="s">
        <v>830</v>
      </c>
      <c r="C713" s="287">
        <v>0</v>
      </c>
      <c r="D713" s="287">
        <v>0</v>
      </c>
    </row>
    <row r="714" spans="1:4" ht="20.100000000000001" customHeight="1">
      <c r="A714" s="302">
        <v>2100212</v>
      </c>
      <c r="B714" s="304" t="s">
        <v>831</v>
      </c>
      <c r="C714" s="287">
        <v>0</v>
      </c>
      <c r="D714" s="287">
        <v>0</v>
      </c>
    </row>
    <row r="715" spans="1:4" ht="20.100000000000001" customHeight="1">
      <c r="A715" s="302">
        <v>2100213</v>
      </c>
      <c r="B715" s="304" t="s">
        <v>832</v>
      </c>
      <c r="C715" s="287">
        <v>0</v>
      </c>
      <c r="D715" s="287">
        <v>0</v>
      </c>
    </row>
    <row r="716" spans="1:4" ht="20.100000000000001" customHeight="1">
      <c r="A716" s="302">
        <v>2100299</v>
      </c>
      <c r="B716" s="304" t="s">
        <v>833</v>
      </c>
      <c r="C716" s="287">
        <v>120</v>
      </c>
      <c r="D716" s="287">
        <v>1829</v>
      </c>
    </row>
    <row r="717" spans="1:4" ht="20.100000000000001" customHeight="1">
      <c r="A717" s="302">
        <v>21003</v>
      </c>
      <c r="B717" s="303" t="s">
        <v>834</v>
      </c>
      <c r="C717" s="287">
        <f>SUM(C718:C720)</f>
        <v>3714</v>
      </c>
      <c r="D717" s="287">
        <f>SUM(D718:D720)</f>
        <v>3457</v>
      </c>
    </row>
    <row r="718" spans="1:4" ht="20.100000000000001" customHeight="1">
      <c r="A718" s="302">
        <v>2100301</v>
      </c>
      <c r="B718" s="304" t="s">
        <v>835</v>
      </c>
      <c r="C718" s="287">
        <v>3237</v>
      </c>
      <c r="D718" s="287">
        <v>2970</v>
      </c>
    </row>
    <row r="719" spans="1:4" ht="20.100000000000001" customHeight="1">
      <c r="A719" s="302">
        <v>2100302</v>
      </c>
      <c r="B719" s="304" t="s">
        <v>836</v>
      </c>
      <c r="C719" s="287">
        <v>0</v>
      </c>
      <c r="D719" s="287">
        <v>0</v>
      </c>
    </row>
    <row r="720" spans="1:4" ht="20.100000000000001" customHeight="1">
      <c r="A720" s="302">
        <v>2100399</v>
      </c>
      <c r="B720" s="304" t="s">
        <v>837</v>
      </c>
      <c r="C720" s="287">
        <v>477</v>
      </c>
      <c r="D720" s="287">
        <v>487</v>
      </c>
    </row>
    <row r="721" spans="1:4" ht="20.100000000000001" customHeight="1">
      <c r="A721" s="302">
        <v>21004</v>
      </c>
      <c r="B721" s="303" t="s">
        <v>838</v>
      </c>
      <c r="C721" s="287">
        <f>SUM(C722:C732)</f>
        <v>13929</v>
      </c>
      <c r="D721" s="287">
        <f>SUM(D722:D732)</f>
        <v>8560</v>
      </c>
    </row>
    <row r="722" spans="1:4" ht="20.100000000000001" customHeight="1">
      <c r="A722" s="302">
        <v>2100401</v>
      </c>
      <c r="B722" s="304" t="s">
        <v>839</v>
      </c>
      <c r="C722" s="287">
        <v>1724</v>
      </c>
      <c r="D722" s="287">
        <v>1912</v>
      </c>
    </row>
    <row r="723" spans="1:4" ht="20.100000000000001" customHeight="1">
      <c r="A723" s="302">
        <v>2100402</v>
      </c>
      <c r="B723" s="304" t="s">
        <v>840</v>
      </c>
      <c r="C723" s="287">
        <v>1055</v>
      </c>
      <c r="D723" s="287">
        <v>999</v>
      </c>
    </row>
    <row r="724" spans="1:4" ht="20.100000000000001" customHeight="1">
      <c r="A724" s="302">
        <v>2100403</v>
      </c>
      <c r="B724" s="304" t="s">
        <v>841</v>
      </c>
      <c r="C724" s="287">
        <v>829</v>
      </c>
      <c r="D724" s="287">
        <v>933</v>
      </c>
    </row>
    <row r="725" spans="1:4" ht="20.100000000000001" customHeight="1">
      <c r="A725" s="302">
        <v>2100404</v>
      </c>
      <c r="B725" s="304" t="s">
        <v>842</v>
      </c>
      <c r="C725" s="287">
        <v>0</v>
      </c>
      <c r="D725" s="287">
        <v>0</v>
      </c>
    </row>
    <row r="726" spans="1:4" ht="20.100000000000001" customHeight="1">
      <c r="A726" s="302">
        <v>2100405</v>
      </c>
      <c r="B726" s="304" t="s">
        <v>843</v>
      </c>
      <c r="C726" s="287">
        <v>30</v>
      </c>
      <c r="D726" s="287">
        <v>38</v>
      </c>
    </row>
    <row r="727" spans="1:4" ht="20.100000000000001" customHeight="1">
      <c r="A727" s="302">
        <v>2100406</v>
      </c>
      <c r="B727" s="304" t="s">
        <v>844</v>
      </c>
      <c r="C727" s="287">
        <v>0</v>
      </c>
      <c r="D727" s="287">
        <v>0</v>
      </c>
    </row>
    <row r="728" spans="1:4" ht="20.100000000000001" customHeight="1">
      <c r="A728" s="302">
        <v>2100407</v>
      </c>
      <c r="B728" s="304" t="s">
        <v>845</v>
      </c>
      <c r="C728" s="287">
        <v>947</v>
      </c>
      <c r="D728" s="287">
        <v>0</v>
      </c>
    </row>
    <row r="729" spans="1:4" ht="20.100000000000001" customHeight="1">
      <c r="A729" s="302">
        <v>2100408</v>
      </c>
      <c r="B729" s="304" t="s">
        <v>846</v>
      </c>
      <c r="C729" s="287">
        <v>2919</v>
      </c>
      <c r="D729" s="287">
        <v>2886</v>
      </c>
    </row>
    <row r="730" spans="1:4" ht="20.100000000000001" customHeight="1">
      <c r="A730" s="302">
        <v>2100409</v>
      </c>
      <c r="B730" s="304" t="s">
        <v>847</v>
      </c>
      <c r="C730" s="287">
        <v>1124</v>
      </c>
      <c r="D730" s="287">
        <v>803</v>
      </c>
    </row>
    <row r="731" spans="1:4" ht="20.100000000000001" customHeight="1">
      <c r="A731" s="302">
        <v>2100410</v>
      </c>
      <c r="B731" s="304" t="s">
        <v>848</v>
      </c>
      <c r="C731" s="287">
        <v>4693</v>
      </c>
      <c r="D731" s="287">
        <v>989</v>
      </c>
    </row>
    <row r="732" spans="1:4" ht="20.100000000000001" customHeight="1">
      <c r="A732" s="302">
        <v>2100499</v>
      </c>
      <c r="B732" s="304" t="s">
        <v>849</v>
      </c>
      <c r="C732" s="287">
        <v>608</v>
      </c>
      <c r="D732" s="287">
        <v>0</v>
      </c>
    </row>
    <row r="733" spans="1:4" ht="20.100000000000001" customHeight="1">
      <c r="A733" s="302">
        <v>21007</v>
      </c>
      <c r="B733" s="303" t="s">
        <v>850</v>
      </c>
      <c r="C733" s="287">
        <f>SUM(C734:C736)</f>
        <v>2364</v>
      </c>
      <c r="D733" s="287">
        <f>SUM(D734:D736)</f>
        <v>2875</v>
      </c>
    </row>
    <row r="734" spans="1:4" ht="20.100000000000001" customHeight="1">
      <c r="A734" s="302">
        <v>2100716</v>
      </c>
      <c r="B734" s="304" t="s">
        <v>851</v>
      </c>
      <c r="C734" s="287">
        <v>0</v>
      </c>
      <c r="D734" s="287">
        <v>0</v>
      </c>
    </row>
    <row r="735" spans="1:4" ht="20.100000000000001" customHeight="1">
      <c r="A735" s="302">
        <v>2100717</v>
      </c>
      <c r="B735" s="304" t="s">
        <v>852</v>
      </c>
      <c r="C735" s="287">
        <v>2364</v>
      </c>
      <c r="D735" s="287">
        <v>2875</v>
      </c>
    </row>
    <row r="736" spans="1:4" ht="20.100000000000001" customHeight="1">
      <c r="A736" s="302">
        <v>2100799</v>
      </c>
      <c r="B736" s="304" t="s">
        <v>853</v>
      </c>
      <c r="C736" s="287">
        <v>0</v>
      </c>
      <c r="D736" s="287">
        <v>0</v>
      </c>
    </row>
    <row r="737" spans="1:4" ht="20.100000000000001" customHeight="1">
      <c r="A737" s="302">
        <v>21011</v>
      </c>
      <c r="B737" s="303" t="s">
        <v>854</v>
      </c>
      <c r="C737" s="287">
        <f>SUM(C738:C741)</f>
        <v>14810</v>
      </c>
      <c r="D737" s="287">
        <f>SUM(D738:D741)</f>
        <v>18565</v>
      </c>
    </row>
    <row r="738" spans="1:4" ht="20.100000000000001" customHeight="1">
      <c r="A738" s="302">
        <v>2101101</v>
      </c>
      <c r="B738" s="304" t="s">
        <v>855</v>
      </c>
      <c r="C738" s="287">
        <v>5519</v>
      </c>
      <c r="D738" s="287">
        <v>6771</v>
      </c>
    </row>
    <row r="739" spans="1:4" ht="20.100000000000001" customHeight="1">
      <c r="A739" s="302">
        <v>2101102</v>
      </c>
      <c r="B739" s="304" t="s">
        <v>856</v>
      </c>
      <c r="C739" s="287">
        <v>5554</v>
      </c>
      <c r="D739" s="287">
        <v>9667</v>
      </c>
    </row>
    <row r="740" spans="1:4" ht="20.100000000000001" customHeight="1">
      <c r="A740" s="302">
        <v>2101103</v>
      </c>
      <c r="B740" s="304" t="s">
        <v>857</v>
      </c>
      <c r="C740" s="287">
        <v>872</v>
      </c>
      <c r="D740" s="287">
        <v>974</v>
      </c>
    </row>
    <row r="741" spans="1:4" ht="20.100000000000001" customHeight="1">
      <c r="A741" s="302">
        <v>2101199</v>
      </c>
      <c r="B741" s="304" t="s">
        <v>858</v>
      </c>
      <c r="C741" s="287">
        <v>2865</v>
      </c>
      <c r="D741" s="287">
        <v>1153</v>
      </c>
    </row>
    <row r="742" spans="1:4" ht="20.100000000000001" customHeight="1">
      <c r="A742" s="302">
        <v>21012</v>
      </c>
      <c r="B742" s="303" t="s">
        <v>859</v>
      </c>
      <c r="C742" s="287">
        <f>SUM(C743:C745)</f>
        <v>11402</v>
      </c>
      <c r="D742" s="287">
        <f>SUM(D743:D745)</f>
        <v>7302</v>
      </c>
    </row>
    <row r="743" spans="1:4" ht="20.100000000000001" customHeight="1">
      <c r="A743" s="302">
        <v>2101201</v>
      </c>
      <c r="B743" s="304" t="s">
        <v>860</v>
      </c>
      <c r="C743" s="287">
        <v>9</v>
      </c>
      <c r="D743" s="287">
        <v>15</v>
      </c>
    </row>
    <row r="744" spans="1:4" ht="20.100000000000001" customHeight="1">
      <c r="A744" s="302">
        <v>2101202</v>
      </c>
      <c r="B744" s="304" t="s">
        <v>861</v>
      </c>
      <c r="C744" s="287">
        <v>11393</v>
      </c>
      <c r="D744" s="287">
        <v>7287</v>
      </c>
    </row>
    <row r="745" spans="1:4" ht="20.100000000000001" customHeight="1">
      <c r="A745" s="302">
        <v>2101299</v>
      </c>
      <c r="B745" s="304" t="s">
        <v>862</v>
      </c>
      <c r="C745" s="287">
        <v>0</v>
      </c>
      <c r="D745" s="287">
        <v>0</v>
      </c>
    </row>
    <row r="746" spans="1:4" ht="20.100000000000001" customHeight="1">
      <c r="A746" s="302">
        <v>21013</v>
      </c>
      <c r="B746" s="303" t="s">
        <v>863</v>
      </c>
      <c r="C746" s="287">
        <f>SUM(C747:C749)</f>
        <v>1276</v>
      </c>
      <c r="D746" s="287">
        <f>SUM(D747:D749)</f>
        <v>252</v>
      </c>
    </row>
    <row r="747" spans="1:4" ht="20.100000000000001" customHeight="1">
      <c r="A747" s="302">
        <v>2101301</v>
      </c>
      <c r="B747" s="304" t="s">
        <v>864</v>
      </c>
      <c r="C747" s="287">
        <v>462</v>
      </c>
      <c r="D747" s="287">
        <v>252</v>
      </c>
    </row>
    <row r="748" spans="1:4" ht="20.100000000000001" customHeight="1">
      <c r="A748" s="302">
        <v>2101302</v>
      </c>
      <c r="B748" s="304" t="s">
        <v>865</v>
      </c>
      <c r="C748" s="287">
        <v>0</v>
      </c>
      <c r="D748" s="287">
        <v>0</v>
      </c>
    </row>
    <row r="749" spans="1:4" ht="20.100000000000001" customHeight="1">
      <c r="A749" s="302">
        <v>2101399</v>
      </c>
      <c r="B749" s="304" t="s">
        <v>866</v>
      </c>
      <c r="C749" s="287">
        <v>814</v>
      </c>
      <c r="D749" s="287">
        <v>0</v>
      </c>
    </row>
    <row r="750" spans="1:4" ht="20.100000000000001" customHeight="1">
      <c r="A750" s="302">
        <v>21014</v>
      </c>
      <c r="B750" s="303" t="s">
        <v>867</v>
      </c>
      <c r="C750" s="287">
        <f>SUM(C751:C752)</f>
        <v>87</v>
      </c>
      <c r="D750" s="287">
        <f>SUM(D751:D752)</f>
        <v>102</v>
      </c>
    </row>
    <row r="751" spans="1:4" ht="20.100000000000001" customHeight="1">
      <c r="A751" s="302">
        <v>2101401</v>
      </c>
      <c r="B751" s="304" t="s">
        <v>868</v>
      </c>
      <c r="C751" s="287">
        <v>87</v>
      </c>
      <c r="D751" s="287">
        <v>102</v>
      </c>
    </row>
    <row r="752" spans="1:4" ht="20.100000000000001" customHeight="1">
      <c r="A752" s="302">
        <v>2101499</v>
      </c>
      <c r="B752" s="304" t="s">
        <v>869</v>
      </c>
      <c r="C752" s="287">
        <v>0</v>
      </c>
      <c r="D752" s="287">
        <v>0</v>
      </c>
    </row>
    <row r="753" spans="1:4" ht="20.100000000000001" customHeight="1">
      <c r="A753" s="302">
        <v>21015</v>
      </c>
      <c r="B753" s="303" t="s">
        <v>870</v>
      </c>
      <c r="C753" s="287">
        <f>SUM(C754:C761)</f>
        <v>247</v>
      </c>
      <c r="D753" s="287">
        <f>SUM(D754:D761)</f>
        <v>229</v>
      </c>
    </row>
    <row r="754" spans="1:4" ht="20.100000000000001" customHeight="1">
      <c r="A754" s="302">
        <v>2101501</v>
      </c>
      <c r="B754" s="304" t="s">
        <v>338</v>
      </c>
      <c r="C754" s="287">
        <v>209</v>
      </c>
      <c r="D754" s="287">
        <v>208</v>
      </c>
    </row>
    <row r="755" spans="1:4" ht="20.100000000000001" customHeight="1">
      <c r="A755" s="302">
        <v>2101502</v>
      </c>
      <c r="B755" s="304" t="s">
        <v>339</v>
      </c>
      <c r="C755" s="287">
        <v>2</v>
      </c>
      <c r="D755" s="287">
        <v>0</v>
      </c>
    </row>
    <row r="756" spans="1:4" ht="20.100000000000001" customHeight="1">
      <c r="A756" s="302">
        <v>2101503</v>
      </c>
      <c r="B756" s="304" t="s">
        <v>340</v>
      </c>
      <c r="C756" s="287">
        <v>0</v>
      </c>
      <c r="D756" s="287">
        <v>0</v>
      </c>
    </row>
    <row r="757" spans="1:4" ht="20.100000000000001" customHeight="1">
      <c r="A757" s="302">
        <v>2101504</v>
      </c>
      <c r="B757" s="304" t="s">
        <v>378</v>
      </c>
      <c r="C757" s="287">
        <v>0</v>
      </c>
      <c r="D757" s="287">
        <v>0</v>
      </c>
    </row>
    <row r="758" spans="1:4" ht="20.100000000000001" customHeight="1">
      <c r="A758" s="302">
        <v>2101505</v>
      </c>
      <c r="B758" s="304" t="s">
        <v>871</v>
      </c>
      <c r="C758" s="287">
        <v>10</v>
      </c>
      <c r="D758" s="287">
        <v>0</v>
      </c>
    </row>
    <row r="759" spans="1:4" ht="20.100000000000001" customHeight="1">
      <c r="A759" s="302">
        <v>2101506</v>
      </c>
      <c r="B759" s="304" t="s">
        <v>872</v>
      </c>
      <c r="C759" s="287">
        <v>0</v>
      </c>
      <c r="D759" s="287">
        <v>0</v>
      </c>
    </row>
    <row r="760" spans="1:4" ht="20.100000000000001" customHeight="1">
      <c r="A760" s="302">
        <v>2101550</v>
      </c>
      <c r="B760" s="304" t="s">
        <v>347</v>
      </c>
      <c r="C760" s="287">
        <v>0</v>
      </c>
      <c r="D760" s="287">
        <v>0</v>
      </c>
    </row>
    <row r="761" spans="1:4" ht="20.100000000000001" customHeight="1">
      <c r="A761" s="302">
        <v>2101599</v>
      </c>
      <c r="B761" s="304" t="s">
        <v>873</v>
      </c>
      <c r="C761" s="287">
        <v>26</v>
      </c>
      <c r="D761" s="287">
        <v>21</v>
      </c>
    </row>
    <row r="762" spans="1:4" ht="20.100000000000001" customHeight="1">
      <c r="A762" s="302">
        <v>21016</v>
      </c>
      <c r="B762" s="303" t="s">
        <v>874</v>
      </c>
      <c r="C762" s="287">
        <f>C763</f>
        <v>0</v>
      </c>
      <c r="D762" s="287">
        <f>D763</f>
        <v>0</v>
      </c>
    </row>
    <row r="763" spans="1:4" ht="20.100000000000001" customHeight="1">
      <c r="A763" s="302">
        <v>2101601</v>
      </c>
      <c r="B763" s="304" t="s">
        <v>875</v>
      </c>
      <c r="C763" s="287">
        <v>0</v>
      </c>
      <c r="D763" s="287">
        <v>0</v>
      </c>
    </row>
    <row r="764" spans="1:4" ht="20.100000000000001" customHeight="1">
      <c r="A764" s="302">
        <v>21017</v>
      </c>
      <c r="B764" s="303" t="s">
        <v>876</v>
      </c>
      <c r="C764" s="287">
        <f>SUM(C765:C769)</f>
        <v>264</v>
      </c>
      <c r="D764" s="287">
        <f>SUM(D765:D769)</f>
        <v>193</v>
      </c>
    </row>
    <row r="765" spans="1:4" ht="20.100000000000001" customHeight="1">
      <c r="A765" s="302">
        <v>2101701</v>
      </c>
      <c r="B765" s="304" t="s">
        <v>338</v>
      </c>
      <c r="C765" s="287">
        <v>0</v>
      </c>
      <c r="D765" s="287">
        <v>0</v>
      </c>
    </row>
    <row r="766" spans="1:4" ht="20.100000000000001" customHeight="1">
      <c r="A766" s="302">
        <v>2101702</v>
      </c>
      <c r="B766" s="304" t="s">
        <v>339</v>
      </c>
      <c r="C766" s="287">
        <v>0</v>
      </c>
      <c r="D766" s="287">
        <v>0</v>
      </c>
    </row>
    <row r="767" spans="1:4" ht="20.100000000000001" customHeight="1">
      <c r="A767" s="302">
        <v>2101703</v>
      </c>
      <c r="B767" s="304" t="s">
        <v>340</v>
      </c>
      <c r="C767" s="287">
        <v>0</v>
      </c>
      <c r="D767" s="287">
        <v>0</v>
      </c>
    </row>
    <row r="768" spans="1:4" ht="20.100000000000001" customHeight="1">
      <c r="A768" s="302">
        <v>2101704</v>
      </c>
      <c r="B768" s="304" t="s">
        <v>877</v>
      </c>
      <c r="C768" s="287">
        <v>264</v>
      </c>
      <c r="D768" s="287">
        <v>68</v>
      </c>
    </row>
    <row r="769" spans="1:4" ht="20.100000000000001" customHeight="1">
      <c r="A769" s="302">
        <v>2101799</v>
      </c>
      <c r="B769" s="304" t="s">
        <v>878</v>
      </c>
      <c r="C769" s="287">
        <v>0</v>
      </c>
      <c r="D769" s="287">
        <v>125</v>
      </c>
    </row>
    <row r="770" spans="1:4" ht="20.100000000000001" customHeight="1">
      <c r="A770" s="302">
        <v>21018</v>
      </c>
      <c r="B770" s="303" t="s">
        <v>879</v>
      </c>
      <c r="C770" s="287">
        <f>SUM(C771:C774)</f>
        <v>0</v>
      </c>
      <c r="D770" s="287">
        <f>SUM(D771:D774)</f>
        <v>0</v>
      </c>
    </row>
    <row r="771" spans="1:4" ht="20.100000000000001" customHeight="1">
      <c r="A771" s="302">
        <v>2101801</v>
      </c>
      <c r="B771" s="304" t="s">
        <v>338</v>
      </c>
      <c r="C771" s="287">
        <v>0</v>
      </c>
      <c r="D771" s="287">
        <v>0</v>
      </c>
    </row>
    <row r="772" spans="1:4" ht="20.100000000000001" customHeight="1">
      <c r="A772" s="302">
        <v>2101802</v>
      </c>
      <c r="B772" s="304" t="s">
        <v>339</v>
      </c>
      <c r="C772" s="287">
        <v>0</v>
      </c>
      <c r="D772" s="287">
        <v>0</v>
      </c>
    </row>
    <row r="773" spans="1:4" ht="20.100000000000001" customHeight="1">
      <c r="A773" s="302">
        <v>2101803</v>
      </c>
      <c r="B773" s="304" t="s">
        <v>340</v>
      </c>
      <c r="C773" s="287">
        <v>0</v>
      </c>
      <c r="D773" s="287">
        <v>0</v>
      </c>
    </row>
    <row r="774" spans="1:4" ht="20.100000000000001" customHeight="1">
      <c r="A774" s="302">
        <v>2101899</v>
      </c>
      <c r="B774" s="304" t="s">
        <v>880</v>
      </c>
      <c r="C774" s="287">
        <v>0</v>
      </c>
      <c r="D774" s="287">
        <v>0</v>
      </c>
    </row>
    <row r="775" spans="1:4" ht="20.100000000000001" customHeight="1">
      <c r="A775" s="302">
        <v>21099</v>
      </c>
      <c r="B775" s="303" t="s">
        <v>881</v>
      </c>
      <c r="C775" s="287">
        <f>C776</f>
        <v>8</v>
      </c>
      <c r="D775" s="287">
        <f>D776</f>
        <v>0</v>
      </c>
    </row>
    <row r="776" spans="1:4" ht="20.100000000000001" customHeight="1">
      <c r="A776" s="302">
        <v>2109999</v>
      </c>
      <c r="B776" s="304" t="s">
        <v>882</v>
      </c>
      <c r="C776" s="287">
        <v>8</v>
      </c>
      <c r="D776" s="287">
        <v>0</v>
      </c>
    </row>
    <row r="777" spans="1:4" ht="20.100000000000001" customHeight="1">
      <c r="A777" s="302">
        <v>211</v>
      </c>
      <c r="B777" s="303" t="s">
        <v>883</v>
      </c>
      <c r="C777" s="287">
        <f>C778+C788+C792+C801+C808+C815+C818+C821+C823+C825+C831+C833+C835+C846</f>
        <v>1845</v>
      </c>
      <c r="D777" s="287">
        <f>D778+D788+D792+D801+D808+D815+D818+D821+D823+D825+D831+D833+D835+D846</f>
        <v>1900</v>
      </c>
    </row>
    <row r="778" spans="1:4" ht="20.100000000000001" customHeight="1">
      <c r="A778" s="302">
        <v>21101</v>
      </c>
      <c r="B778" s="303" t="s">
        <v>884</v>
      </c>
      <c r="C778" s="287">
        <f>SUM(C779:C787)</f>
        <v>1286</v>
      </c>
      <c r="D778" s="287">
        <f>SUM(D779:D787)</f>
        <v>1235</v>
      </c>
    </row>
    <row r="779" spans="1:4" ht="20.100000000000001" customHeight="1">
      <c r="A779" s="302">
        <v>2110101</v>
      </c>
      <c r="B779" s="304" t="s">
        <v>338</v>
      </c>
      <c r="C779" s="287">
        <v>1192</v>
      </c>
      <c r="D779" s="287">
        <v>1131</v>
      </c>
    </row>
    <row r="780" spans="1:4" ht="20.100000000000001" customHeight="1">
      <c r="A780" s="302">
        <v>2110102</v>
      </c>
      <c r="B780" s="304" t="s">
        <v>339</v>
      </c>
      <c r="C780" s="287">
        <v>93</v>
      </c>
      <c r="D780" s="287">
        <v>94</v>
      </c>
    </row>
    <row r="781" spans="1:4" ht="20.100000000000001" customHeight="1">
      <c r="A781" s="302">
        <v>2110103</v>
      </c>
      <c r="B781" s="304" t="s">
        <v>340</v>
      </c>
      <c r="C781" s="287">
        <v>0</v>
      </c>
      <c r="D781" s="287">
        <v>0</v>
      </c>
    </row>
    <row r="782" spans="1:4" ht="20.100000000000001" customHeight="1">
      <c r="A782" s="302">
        <v>2110104</v>
      </c>
      <c r="B782" s="304" t="s">
        <v>885</v>
      </c>
      <c r="C782" s="287">
        <v>1</v>
      </c>
      <c r="D782" s="287">
        <v>3</v>
      </c>
    </row>
    <row r="783" spans="1:4" ht="20.100000000000001" customHeight="1">
      <c r="A783" s="302">
        <v>2110105</v>
      </c>
      <c r="B783" s="304" t="s">
        <v>886</v>
      </c>
      <c r="C783" s="287">
        <v>0</v>
      </c>
      <c r="D783" s="287">
        <v>6</v>
      </c>
    </row>
    <row r="784" spans="1:4" ht="20.100000000000001" customHeight="1">
      <c r="A784" s="302">
        <v>2110106</v>
      </c>
      <c r="B784" s="304" t="s">
        <v>887</v>
      </c>
      <c r="C784" s="287">
        <v>0</v>
      </c>
      <c r="D784" s="287">
        <v>0</v>
      </c>
    </row>
    <row r="785" spans="1:4" ht="20.100000000000001" customHeight="1">
      <c r="A785" s="302">
        <v>2110107</v>
      </c>
      <c r="B785" s="304" t="s">
        <v>888</v>
      </c>
      <c r="C785" s="287">
        <v>0</v>
      </c>
      <c r="D785" s="287">
        <v>1</v>
      </c>
    </row>
    <row r="786" spans="1:4" ht="20.100000000000001" customHeight="1">
      <c r="A786" s="302">
        <v>2110108</v>
      </c>
      <c r="B786" s="304" t="s">
        <v>889</v>
      </c>
      <c r="C786" s="287">
        <v>0</v>
      </c>
      <c r="D786" s="287">
        <v>0</v>
      </c>
    </row>
    <row r="787" spans="1:4" ht="20.100000000000001" customHeight="1">
      <c r="A787" s="302">
        <v>2110199</v>
      </c>
      <c r="B787" s="304" t="s">
        <v>890</v>
      </c>
      <c r="C787" s="287">
        <v>0</v>
      </c>
      <c r="D787" s="287">
        <v>0</v>
      </c>
    </row>
    <row r="788" spans="1:4" ht="20.100000000000001" customHeight="1">
      <c r="A788" s="302">
        <v>21102</v>
      </c>
      <c r="B788" s="303" t="s">
        <v>891</v>
      </c>
      <c r="C788" s="287">
        <f>SUM(C789:C791)</f>
        <v>0</v>
      </c>
      <c r="D788" s="287">
        <f>SUM(D789:D791)</f>
        <v>0</v>
      </c>
    </row>
    <row r="789" spans="1:4" ht="20.100000000000001" customHeight="1">
      <c r="A789" s="302">
        <v>2110203</v>
      </c>
      <c r="B789" s="304" t="s">
        <v>892</v>
      </c>
      <c r="C789" s="287">
        <v>0</v>
      </c>
      <c r="D789" s="287">
        <v>0</v>
      </c>
    </row>
    <row r="790" spans="1:4" ht="20.100000000000001" customHeight="1">
      <c r="A790" s="302">
        <v>2110204</v>
      </c>
      <c r="B790" s="304" t="s">
        <v>893</v>
      </c>
      <c r="C790" s="287">
        <v>0</v>
      </c>
      <c r="D790" s="287">
        <v>0</v>
      </c>
    </row>
    <row r="791" spans="1:4" ht="20.100000000000001" customHeight="1">
      <c r="A791" s="302">
        <v>2110299</v>
      </c>
      <c r="B791" s="304" t="s">
        <v>894</v>
      </c>
      <c r="C791" s="287">
        <v>0</v>
      </c>
      <c r="D791" s="287">
        <v>0</v>
      </c>
    </row>
    <row r="792" spans="1:4" ht="20.100000000000001" customHeight="1">
      <c r="A792" s="302">
        <v>21103</v>
      </c>
      <c r="B792" s="303" t="s">
        <v>895</v>
      </c>
      <c r="C792" s="287">
        <f>SUM(C793:C800)</f>
        <v>171</v>
      </c>
      <c r="D792" s="287">
        <f>SUM(D793:D800)</f>
        <v>320</v>
      </c>
    </row>
    <row r="793" spans="1:4" ht="20.100000000000001" customHeight="1">
      <c r="A793" s="302">
        <v>2110301</v>
      </c>
      <c r="B793" s="304" t="s">
        <v>896</v>
      </c>
      <c r="C793" s="287">
        <v>139</v>
      </c>
      <c r="D793" s="287">
        <v>84</v>
      </c>
    </row>
    <row r="794" spans="1:4" ht="20.100000000000001" customHeight="1">
      <c r="A794" s="250">
        <v>2110302</v>
      </c>
      <c r="B794" s="304" t="s">
        <v>897</v>
      </c>
      <c r="C794" s="287">
        <v>0</v>
      </c>
      <c r="D794" s="287">
        <v>181</v>
      </c>
    </row>
    <row r="795" spans="1:4" ht="20.100000000000001" customHeight="1">
      <c r="A795" s="250">
        <v>2110303</v>
      </c>
      <c r="B795" s="304" t="s">
        <v>898</v>
      </c>
      <c r="C795" s="287">
        <v>5</v>
      </c>
      <c r="D795" s="287">
        <v>45</v>
      </c>
    </row>
    <row r="796" spans="1:4" ht="20.100000000000001" customHeight="1">
      <c r="A796" s="250">
        <v>2110304</v>
      </c>
      <c r="B796" s="304" t="s">
        <v>899</v>
      </c>
      <c r="C796" s="287">
        <v>0</v>
      </c>
      <c r="D796" s="287">
        <v>0</v>
      </c>
    </row>
    <row r="797" spans="1:4" ht="20.100000000000001" customHeight="1">
      <c r="A797" s="250">
        <v>2110305</v>
      </c>
      <c r="B797" s="304" t="s">
        <v>900</v>
      </c>
      <c r="C797" s="287">
        <v>0</v>
      </c>
      <c r="D797" s="287">
        <v>0</v>
      </c>
    </row>
    <row r="798" spans="1:4" ht="20.100000000000001" customHeight="1">
      <c r="A798" s="250">
        <v>2110306</v>
      </c>
      <c r="B798" s="304" t="s">
        <v>901</v>
      </c>
      <c r="C798" s="287">
        <v>10</v>
      </c>
      <c r="D798" s="287">
        <v>7</v>
      </c>
    </row>
    <row r="799" spans="1:4" ht="20.100000000000001" customHeight="1">
      <c r="A799" s="305">
        <v>2110307</v>
      </c>
      <c r="B799" s="306" t="s">
        <v>902</v>
      </c>
      <c r="C799" s="307">
        <v>17</v>
      </c>
      <c r="D799" s="307">
        <v>3</v>
      </c>
    </row>
    <row r="800" spans="1:4" ht="20.100000000000001" customHeight="1">
      <c r="A800" s="250">
        <v>2110399</v>
      </c>
      <c r="B800" s="304" t="s">
        <v>903</v>
      </c>
      <c r="C800" s="287">
        <v>0</v>
      </c>
      <c r="D800" s="287">
        <v>0</v>
      </c>
    </row>
    <row r="801" spans="1:4" ht="20.100000000000001" customHeight="1">
      <c r="A801" s="302">
        <v>21104</v>
      </c>
      <c r="B801" s="303" t="s">
        <v>904</v>
      </c>
      <c r="C801" s="287">
        <f>SUM(C802:C807)</f>
        <v>0</v>
      </c>
      <c r="D801" s="287">
        <f>SUM(D802:D807)</f>
        <v>0</v>
      </c>
    </row>
    <row r="802" spans="1:4" ht="20.100000000000001" customHeight="1">
      <c r="A802" s="302">
        <v>2110401</v>
      </c>
      <c r="B802" s="304" t="s">
        <v>905</v>
      </c>
      <c r="C802" s="287">
        <v>0</v>
      </c>
      <c r="D802" s="287">
        <v>0</v>
      </c>
    </row>
    <row r="803" spans="1:4" ht="20.100000000000001" customHeight="1">
      <c r="A803" s="302">
        <v>2110402</v>
      </c>
      <c r="B803" s="304" t="s">
        <v>906</v>
      </c>
      <c r="C803" s="287">
        <v>0</v>
      </c>
      <c r="D803" s="287">
        <v>0</v>
      </c>
    </row>
    <row r="804" spans="1:4" ht="20.100000000000001" customHeight="1">
      <c r="A804" s="302">
        <v>2110404</v>
      </c>
      <c r="B804" s="304" t="s">
        <v>907</v>
      </c>
      <c r="C804" s="287">
        <v>0</v>
      </c>
      <c r="D804" s="287">
        <v>0</v>
      </c>
    </row>
    <row r="805" spans="1:4" ht="20.100000000000001" customHeight="1">
      <c r="A805" s="302">
        <v>2110405</v>
      </c>
      <c r="B805" s="304" t="s">
        <v>908</v>
      </c>
      <c r="C805" s="287">
        <v>0</v>
      </c>
      <c r="D805" s="287">
        <v>0</v>
      </c>
    </row>
    <row r="806" spans="1:4" ht="20.100000000000001" customHeight="1">
      <c r="A806" s="302">
        <v>2110406</v>
      </c>
      <c r="B806" s="304" t="s">
        <v>909</v>
      </c>
      <c r="C806" s="287">
        <v>0</v>
      </c>
      <c r="D806" s="287">
        <v>0</v>
      </c>
    </row>
    <row r="807" spans="1:4" ht="20.100000000000001" customHeight="1">
      <c r="A807" s="302">
        <v>2110499</v>
      </c>
      <c r="B807" s="304" t="s">
        <v>910</v>
      </c>
      <c r="C807" s="287">
        <v>0</v>
      </c>
      <c r="D807" s="287">
        <v>0</v>
      </c>
    </row>
    <row r="808" spans="1:4" ht="20.100000000000001" customHeight="1">
      <c r="A808" s="302">
        <v>21105</v>
      </c>
      <c r="B808" s="303" t="s">
        <v>911</v>
      </c>
      <c r="C808" s="287">
        <f>SUM(C809:C814)</f>
        <v>0</v>
      </c>
      <c r="D808" s="287">
        <f>SUM(D809:D814)</f>
        <v>0</v>
      </c>
    </row>
    <row r="809" spans="1:4" ht="20.100000000000001" customHeight="1">
      <c r="A809" s="302">
        <v>2110501</v>
      </c>
      <c r="B809" s="304" t="s">
        <v>912</v>
      </c>
      <c r="C809" s="287">
        <v>0</v>
      </c>
      <c r="D809" s="287">
        <v>0</v>
      </c>
    </row>
    <row r="810" spans="1:4" ht="20.100000000000001" customHeight="1">
      <c r="A810" s="302">
        <v>2110502</v>
      </c>
      <c r="B810" s="304" t="s">
        <v>913</v>
      </c>
      <c r="C810" s="287">
        <v>0</v>
      </c>
      <c r="D810" s="287">
        <v>0</v>
      </c>
    </row>
    <row r="811" spans="1:4" ht="20.100000000000001" customHeight="1">
      <c r="A811" s="302">
        <v>2110503</v>
      </c>
      <c r="B811" s="304" t="s">
        <v>914</v>
      </c>
      <c r="C811" s="287">
        <v>0</v>
      </c>
      <c r="D811" s="287">
        <v>0</v>
      </c>
    </row>
    <row r="812" spans="1:4" ht="20.100000000000001" customHeight="1">
      <c r="A812" s="302">
        <v>2110506</v>
      </c>
      <c r="B812" s="304" t="s">
        <v>915</v>
      </c>
      <c r="C812" s="287">
        <v>0</v>
      </c>
      <c r="D812" s="287">
        <v>0</v>
      </c>
    </row>
    <row r="813" spans="1:4" ht="20.100000000000001" customHeight="1">
      <c r="A813" s="302">
        <v>2110507</v>
      </c>
      <c r="B813" s="304" t="s">
        <v>916</v>
      </c>
      <c r="C813" s="287">
        <v>0</v>
      </c>
      <c r="D813" s="287">
        <v>0</v>
      </c>
    </row>
    <row r="814" spans="1:4" ht="20.100000000000001" customHeight="1">
      <c r="A814" s="302">
        <v>2110599</v>
      </c>
      <c r="B814" s="304" t="s">
        <v>917</v>
      </c>
      <c r="C814" s="287">
        <v>0</v>
      </c>
      <c r="D814" s="287">
        <v>0</v>
      </c>
    </row>
    <row r="815" spans="1:4" ht="20.100000000000001" customHeight="1">
      <c r="A815" s="302">
        <v>21107</v>
      </c>
      <c r="B815" s="303" t="s">
        <v>918</v>
      </c>
      <c r="C815" s="287">
        <f>SUM(C816:C817)</f>
        <v>0</v>
      </c>
      <c r="D815" s="287">
        <f>SUM(D816:D817)</f>
        <v>0</v>
      </c>
    </row>
    <row r="816" spans="1:4" ht="20.100000000000001" customHeight="1">
      <c r="A816" s="302">
        <v>2110704</v>
      </c>
      <c r="B816" s="304" t="s">
        <v>919</v>
      </c>
      <c r="C816" s="287">
        <v>0</v>
      </c>
      <c r="D816" s="287">
        <v>0</v>
      </c>
    </row>
    <row r="817" spans="1:4" ht="20.100000000000001" customHeight="1">
      <c r="A817" s="302">
        <v>2110799</v>
      </c>
      <c r="B817" s="304" t="s">
        <v>920</v>
      </c>
      <c r="C817" s="287">
        <v>0</v>
      </c>
      <c r="D817" s="287">
        <v>0</v>
      </c>
    </row>
    <row r="818" spans="1:4" ht="20.100000000000001" customHeight="1">
      <c r="A818" s="302">
        <v>21108</v>
      </c>
      <c r="B818" s="303" t="s">
        <v>921</v>
      </c>
      <c r="C818" s="287">
        <f>SUM(C819:C820)</f>
        <v>0</v>
      </c>
      <c r="D818" s="287">
        <f>SUM(D819:D820)</f>
        <v>0</v>
      </c>
    </row>
    <row r="819" spans="1:4" ht="20.100000000000001" customHeight="1">
      <c r="A819" s="302">
        <v>2110804</v>
      </c>
      <c r="B819" s="304" t="s">
        <v>922</v>
      </c>
      <c r="C819" s="287">
        <v>0</v>
      </c>
      <c r="D819" s="287">
        <v>0</v>
      </c>
    </row>
    <row r="820" spans="1:4" ht="20.100000000000001" customHeight="1">
      <c r="A820" s="302">
        <v>2110899</v>
      </c>
      <c r="B820" s="304" t="s">
        <v>923</v>
      </c>
      <c r="C820" s="287">
        <v>0</v>
      </c>
      <c r="D820" s="287">
        <v>0</v>
      </c>
    </row>
    <row r="821" spans="1:4" ht="20.100000000000001" customHeight="1">
      <c r="A821" s="302">
        <v>21109</v>
      </c>
      <c r="B821" s="303" t="s">
        <v>924</v>
      </c>
      <c r="C821" s="287">
        <f>C822</f>
        <v>0</v>
      </c>
      <c r="D821" s="287">
        <f>D822</f>
        <v>0</v>
      </c>
    </row>
    <row r="822" spans="1:4" ht="20.100000000000001" customHeight="1">
      <c r="A822" s="302">
        <v>2110901</v>
      </c>
      <c r="B822" s="304" t="s">
        <v>925</v>
      </c>
      <c r="C822" s="287">
        <v>0</v>
      </c>
      <c r="D822" s="287">
        <v>0</v>
      </c>
    </row>
    <row r="823" spans="1:4" ht="20.100000000000001" customHeight="1">
      <c r="A823" s="302">
        <v>21110</v>
      </c>
      <c r="B823" s="303" t="s">
        <v>926</v>
      </c>
      <c r="C823" s="287">
        <f>C824</f>
        <v>0</v>
      </c>
      <c r="D823" s="287">
        <f>D824</f>
        <v>0</v>
      </c>
    </row>
    <row r="824" spans="1:4" ht="20.100000000000001" customHeight="1">
      <c r="A824" s="302">
        <v>2111001</v>
      </c>
      <c r="B824" s="304" t="s">
        <v>927</v>
      </c>
      <c r="C824" s="287">
        <v>0</v>
      </c>
      <c r="D824" s="287">
        <v>0</v>
      </c>
    </row>
    <row r="825" spans="1:4" ht="20.100000000000001" customHeight="1">
      <c r="A825" s="302">
        <v>21111</v>
      </c>
      <c r="B825" s="303" t="s">
        <v>928</v>
      </c>
      <c r="C825" s="287">
        <f>SUM(C826:C830)</f>
        <v>382</v>
      </c>
      <c r="D825" s="287">
        <f>SUM(D826:D830)</f>
        <v>345</v>
      </c>
    </row>
    <row r="826" spans="1:4" ht="20.100000000000001" customHeight="1">
      <c r="A826" s="302">
        <v>2111101</v>
      </c>
      <c r="B826" s="304" t="s">
        <v>929</v>
      </c>
      <c r="C826" s="287">
        <v>382</v>
      </c>
      <c r="D826" s="287">
        <v>340</v>
      </c>
    </row>
    <row r="827" spans="1:4" ht="20.100000000000001" customHeight="1">
      <c r="A827" s="302">
        <v>2111102</v>
      </c>
      <c r="B827" s="304" t="s">
        <v>930</v>
      </c>
      <c r="C827" s="287">
        <v>0</v>
      </c>
      <c r="D827" s="287">
        <v>5</v>
      </c>
    </row>
    <row r="828" spans="1:4" ht="20.100000000000001" customHeight="1">
      <c r="A828" s="302">
        <v>2111103</v>
      </c>
      <c r="B828" s="304" t="s">
        <v>931</v>
      </c>
      <c r="C828" s="287">
        <v>0</v>
      </c>
      <c r="D828" s="287">
        <v>0</v>
      </c>
    </row>
    <row r="829" spans="1:4" ht="20.100000000000001" customHeight="1">
      <c r="A829" s="302">
        <v>2111104</v>
      </c>
      <c r="B829" s="304" t="s">
        <v>932</v>
      </c>
      <c r="C829" s="287">
        <v>0</v>
      </c>
      <c r="D829" s="287">
        <v>0</v>
      </c>
    </row>
    <row r="830" spans="1:4" ht="20.100000000000001" customHeight="1">
      <c r="A830" s="302">
        <v>2111199</v>
      </c>
      <c r="B830" s="304" t="s">
        <v>933</v>
      </c>
      <c r="C830" s="287">
        <v>0</v>
      </c>
      <c r="D830" s="287">
        <v>0</v>
      </c>
    </row>
    <row r="831" spans="1:4" ht="20.100000000000001" customHeight="1">
      <c r="A831" s="302">
        <v>21112</v>
      </c>
      <c r="B831" s="303" t="s">
        <v>934</v>
      </c>
      <c r="C831" s="287">
        <f>C832</f>
        <v>0</v>
      </c>
      <c r="D831" s="287">
        <f>D832</f>
        <v>0</v>
      </c>
    </row>
    <row r="832" spans="1:4" ht="20.100000000000001" customHeight="1">
      <c r="A832" s="250">
        <v>2111201</v>
      </c>
      <c r="B832" s="304" t="s">
        <v>935</v>
      </c>
      <c r="C832" s="287">
        <v>0</v>
      </c>
      <c r="D832" s="287">
        <v>0</v>
      </c>
    </row>
    <row r="833" spans="1:4" ht="20.100000000000001" customHeight="1">
      <c r="A833" s="250">
        <v>21113</v>
      </c>
      <c r="B833" s="303" t="s">
        <v>936</v>
      </c>
      <c r="C833" s="287">
        <f>C834</f>
        <v>0</v>
      </c>
      <c r="D833" s="287">
        <f>D834</f>
        <v>0</v>
      </c>
    </row>
    <row r="834" spans="1:4" ht="20.100000000000001" customHeight="1">
      <c r="A834" s="250">
        <v>2111301</v>
      </c>
      <c r="B834" s="304" t="s">
        <v>937</v>
      </c>
      <c r="C834" s="287">
        <v>0</v>
      </c>
      <c r="D834" s="287">
        <v>0</v>
      </c>
    </row>
    <row r="835" spans="1:4" ht="20.100000000000001" customHeight="1">
      <c r="A835" s="250">
        <v>21114</v>
      </c>
      <c r="B835" s="303" t="s">
        <v>938</v>
      </c>
      <c r="C835" s="287">
        <f>SUM(C836:C845)</f>
        <v>0</v>
      </c>
      <c r="D835" s="287">
        <f>SUM(D836:D845)</f>
        <v>0</v>
      </c>
    </row>
    <row r="836" spans="1:4" ht="20.100000000000001" customHeight="1">
      <c r="A836" s="250">
        <v>2111401</v>
      </c>
      <c r="B836" s="304" t="s">
        <v>338</v>
      </c>
      <c r="C836" s="287">
        <v>0</v>
      </c>
      <c r="D836" s="287">
        <v>0</v>
      </c>
    </row>
    <row r="837" spans="1:4" ht="20.100000000000001" customHeight="1">
      <c r="A837" s="250">
        <v>2111402</v>
      </c>
      <c r="B837" s="304" t="s">
        <v>339</v>
      </c>
      <c r="C837" s="287">
        <v>0</v>
      </c>
      <c r="D837" s="287">
        <v>0</v>
      </c>
    </row>
    <row r="838" spans="1:4" ht="20.100000000000001" customHeight="1">
      <c r="A838" s="250">
        <v>2111403</v>
      </c>
      <c r="B838" s="304" t="s">
        <v>340</v>
      </c>
      <c r="C838" s="287">
        <v>0</v>
      </c>
      <c r="D838" s="287">
        <v>0</v>
      </c>
    </row>
    <row r="839" spans="1:4" ht="20.100000000000001" customHeight="1">
      <c r="A839" s="250">
        <v>2111406</v>
      </c>
      <c r="B839" s="304" t="s">
        <v>939</v>
      </c>
      <c r="C839" s="287">
        <v>0</v>
      </c>
      <c r="D839" s="287">
        <v>0</v>
      </c>
    </row>
    <row r="840" spans="1:4" ht="20.100000000000001" customHeight="1">
      <c r="A840" s="250">
        <v>2111407</v>
      </c>
      <c r="B840" s="304" t="s">
        <v>940</v>
      </c>
      <c r="C840" s="287">
        <v>0</v>
      </c>
      <c r="D840" s="287">
        <v>0</v>
      </c>
    </row>
    <row r="841" spans="1:4" ht="20.100000000000001" customHeight="1">
      <c r="A841" s="250">
        <v>2111408</v>
      </c>
      <c r="B841" s="304" t="s">
        <v>941</v>
      </c>
      <c r="C841" s="287">
        <v>0</v>
      </c>
      <c r="D841" s="287">
        <v>0</v>
      </c>
    </row>
    <row r="842" spans="1:4" ht="20.100000000000001" customHeight="1">
      <c r="A842" s="250">
        <v>2111411</v>
      </c>
      <c r="B842" s="304" t="s">
        <v>378</v>
      </c>
      <c r="C842" s="287">
        <v>0</v>
      </c>
      <c r="D842" s="287">
        <v>0</v>
      </c>
    </row>
    <row r="843" spans="1:4" ht="20.100000000000001" customHeight="1">
      <c r="A843" s="250">
        <v>2111413</v>
      </c>
      <c r="B843" s="304" t="s">
        <v>942</v>
      </c>
      <c r="C843" s="287">
        <v>0</v>
      </c>
      <c r="D843" s="287">
        <v>0</v>
      </c>
    </row>
    <row r="844" spans="1:4" ht="20.100000000000001" customHeight="1">
      <c r="A844" s="250">
        <v>2111450</v>
      </c>
      <c r="B844" s="304" t="s">
        <v>347</v>
      </c>
      <c r="C844" s="287">
        <v>0</v>
      </c>
      <c r="D844" s="287">
        <v>0</v>
      </c>
    </row>
    <row r="845" spans="1:4" ht="20.100000000000001" customHeight="1">
      <c r="A845" s="250">
        <v>2111499</v>
      </c>
      <c r="B845" s="304" t="s">
        <v>943</v>
      </c>
      <c r="C845" s="287">
        <v>0</v>
      </c>
      <c r="D845" s="287">
        <v>0</v>
      </c>
    </row>
    <row r="846" spans="1:4" ht="20.100000000000001" customHeight="1">
      <c r="A846" s="250">
        <v>21199</v>
      </c>
      <c r="B846" s="303" t="s">
        <v>944</v>
      </c>
      <c r="C846" s="287">
        <f>C847</f>
        <v>6</v>
      </c>
      <c r="D846" s="287">
        <f>D847</f>
        <v>0</v>
      </c>
    </row>
    <row r="847" spans="1:4" ht="20.100000000000001" customHeight="1">
      <c r="A847" s="250">
        <v>2119999</v>
      </c>
      <c r="B847" s="304" t="s">
        <v>945</v>
      </c>
      <c r="C847" s="287">
        <v>6</v>
      </c>
      <c r="D847" s="287">
        <v>0</v>
      </c>
    </row>
    <row r="848" spans="1:4" ht="20.100000000000001" customHeight="1">
      <c r="A848" s="250">
        <v>212</v>
      </c>
      <c r="B848" s="303" t="s">
        <v>946</v>
      </c>
      <c r="C848" s="287">
        <f>C849+C860+C862+C865+C867+C869</f>
        <v>69806</v>
      </c>
      <c r="D848" s="287">
        <f>D849+D860+D862+D865+D867+D869</f>
        <v>70000</v>
      </c>
    </row>
    <row r="849" spans="1:4" ht="20.100000000000001" customHeight="1">
      <c r="A849" s="250">
        <v>21201</v>
      </c>
      <c r="B849" s="303" t="s">
        <v>947</v>
      </c>
      <c r="C849" s="287">
        <f>SUM(C850:C859)</f>
        <v>19795</v>
      </c>
      <c r="D849" s="287">
        <f>SUM(D850:D859)</f>
        <v>18195</v>
      </c>
    </row>
    <row r="850" spans="1:4" ht="20.100000000000001" customHeight="1">
      <c r="A850" s="250">
        <v>2120101</v>
      </c>
      <c r="B850" s="304" t="s">
        <v>338</v>
      </c>
      <c r="C850" s="287">
        <v>9872</v>
      </c>
      <c r="D850" s="287">
        <v>9092</v>
      </c>
    </row>
    <row r="851" spans="1:4" ht="20.100000000000001" customHeight="1">
      <c r="A851" s="250">
        <v>2120102</v>
      </c>
      <c r="B851" s="304" t="s">
        <v>339</v>
      </c>
      <c r="C851" s="287">
        <v>1286</v>
      </c>
      <c r="D851" s="287">
        <v>4862</v>
      </c>
    </row>
    <row r="852" spans="1:4" ht="20.100000000000001" customHeight="1">
      <c r="A852" s="250">
        <v>2120103</v>
      </c>
      <c r="B852" s="304" t="s">
        <v>340</v>
      </c>
      <c r="C852" s="287">
        <v>0</v>
      </c>
      <c r="D852" s="287">
        <v>0</v>
      </c>
    </row>
    <row r="853" spans="1:4" ht="20.100000000000001" customHeight="1">
      <c r="A853" s="250">
        <v>2120104</v>
      </c>
      <c r="B853" s="304" t="s">
        <v>948</v>
      </c>
      <c r="C853" s="287">
        <v>840</v>
      </c>
      <c r="D853" s="287">
        <v>890</v>
      </c>
    </row>
    <row r="854" spans="1:4" ht="20.100000000000001" customHeight="1">
      <c r="A854" s="250">
        <v>2120105</v>
      </c>
      <c r="B854" s="304" t="s">
        <v>949</v>
      </c>
      <c r="C854" s="287">
        <v>0</v>
      </c>
      <c r="D854" s="287">
        <v>0</v>
      </c>
    </row>
    <row r="855" spans="1:4" ht="20.100000000000001" customHeight="1">
      <c r="A855" s="250">
        <v>2120106</v>
      </c>
      <c r="B855" s="304" t="s">
        <v>950</v>
      </c>
      <c r="C855" s="287">
        <v>0</v>
      </c>
      <c r="D855" s="287">
        <v>0</v>
      </c>
    </row>
    <row r="856" spans="1:4" ht="20.100000000000001" customHeight="1">
      <c r="A856" s="302">
        <v>2120107</v>
      </c>
      <c r="B856" s="304" t="s">
        <v>951</v>
      </c>
      <c r="C856" s="287">
        <v>0</v>
      </c>
      <c r="D856" s="287">
        <v>0</v>
      </c>
    </row>
    <row r="857" spans="1:4" ht="20.100000000000001" customHeight="1">
      <c r="A857" s="250">
        <v>2120109</v>
      </c>
      <c r="B857" s="304" t="s">
        <v>952</v>
      </c>
      <c r="C857" s="287">
        <v>0</v>
      </c>
      <c r="D857" s="287">
        <v>0</v>
      </c>
    </row>
    <row r="858" spans="1:4" ht="20.100000000000001" customHeight="1">
      <c r="A858" s="250">
        <v>2120110</v>
      </c>
      <c r="B858" s="304" t="s">
        <v>953</v>
      </c>
      <c r="C858" s="287">
        <v>0</v>
      </c>
      <c r="D858" s="287">
        <v>0</v>
      </c>
    </row>
    <row r="859" spans="1:4" ht="20.100000000000001" customHeight="1">
      <c r="A859" s="302">
        <v>2120199</v>
      </c>
      <c r="B859" s="304" t="s">
        <v>954</v>
      </c>
      <c r="C859" s="287">
        <v>7797</v>
      </c>
      <c r="D859" s="287">
        <v>3351</v>
      </c>
    </row>
    <row r="860" spans="1:4" ht="20.100000000000001" customHeight="1">
      <c r="A860" s="250">
        <v>21202</v>
      </c>
      <c r="B860" s="303" t="s">
        <v>955</v>
      </c>
      <c r="C860" s="287">
        <f>C861</f>
        <v>0</v>
      </c>
      <c r="D860" s="287">
        <f>D861</f>
        <v>738</v>
      </c>
    </row>
    <row r="861" spans="1:4" ht="20.100000000000001" customHeight="1">
      <c r="A861" s="250">
        <v>2120201</v>
      </c>
      <c r="B861" s="304" t="s">
        <v>956</v>
      </c>
      <c r="C861" s="287">
        <v>0</v>
      </c>
      <c r="D861" s="287">
        <v>738</v>
      </c>
    </row>
    <row r="862" spans="1:4" ht="20.100000000000001" customHeight="1">
      <c r="A862" s="250">
        <v>21203</v>
      </c>
      <c r="B862" s="303" t="s">
        <v>957</v>
      </c>
      <c r="C862" s="287">
        <f>SUM(C863:C864)</f>
        <v>10177</v>
      </c>
      <c r="D862" s="287">
        <f>SUM(D863:D864)</f>
        <v>20416</v>
      </c>
    </row>
    <row r="863" spans="1:4" ht="20.100000000000001" customHeight="1">
      <c r="A863" s="250">
        <v>2120303</v>
      </c>
      <c r="B863" s="304" t="s">
        <v>958</v>
      </c>
      <c r="C863" s="287">
        <v>0</v>
      </c>
      <c r="D863" s="287">
        <v>0</v>
      </c>
    </row>
    <row r="864" spans="1:4" ht="20.100000000000001" customHeight="1">
      <c r="A864" s="250">
        <v>2120399</v>
      </c>
      <c r="B864" s="304" t="s">
        <v>959</v>
      </c>
      <c r="C864" s="287">
        <v>10177</v>
      </c>
      <c r="D864" s="287">
        <v>20416</v>
      </c>
    </row>
    <row r="865" spans="1:4" ht="20.100000000000001" customHeight="1">
      <c r="A865" s="250">
        <v>21205</v>
      </c>
      <c r="B865" s="303" t="s">
        <v>960</v>
      </c>
      <c r="C865" s="287">
        <f>C866</f>
        <v>21294</v>
      </c>
      <c r="D865" s="287">
        <f>D866</f>
        <v>30248</v>
      </c>
    </row>
    <row r="866" spans="1:4" ht="20.100000000000001" customHeight="1">
      <c r="A866" s="250">
        <v>2120501</v>
      </c>
      <c r="B866" s="304" t="s">
        <v>961</v>
      </c>
      <c r="C866" s="287">
        <v>21294</v>
      </c>
      <c r="D866" s="287">
        <v>30248</v>
      </c>
    </row>
    <row r="867" spans="1:4" ht="20.100000000000001" customHeight="1">
      <c r="A867" s="250">
        <v>21206</v>
      </c>
      <c r="B867" s="303" t="s">
        <v>962</v>
      </c>
      <c r="C867" s="287">
        <f>C868</f>
        <v>250</v>
      </c>
      <c r="D867" s="287">
        <f>D868</f>
        <v>228</v>
      </c>
    </row>
    <row r="868" spans="1:4" ht="20.100000000000001" customHeight="1">
      <c r="A868" s="250">
        <v>2120601</v>
      </c>
      <c r="B868" s="304" t="s">
        <v>963</v>
      </c>
      <c r="C868" s="287">
        <v>250</v>
      </c>
      <c r="D868" s="287">
        <v>228</v>
      </c>
    </row>
    <row r="869" spans="1:4" ht="20.100000000000001" customHeight="1">
      <c r="A869" s="250">
        <v>21299</v>
      </c>
      <c r="B869" s="303" t="s">
        <v>964</v>
      </c>
      <c r="C869" s="287">
        <f>C870</f>
        <v>18290</v>
      </c>
      <c r="D869" s="287">
        <f>D870</f>
        <v>175</v>
      </c>
    </row>
    <row r="870" spans="1:4" ht="20.100000000000001" customHeight="1">
      <c r="A870" s="250">
        <v>2129999</v>
      </c>
      <c r="B870" s="304" t="s">
        <v>965</v>
      </c>
      <c r="C870" s="287">
        <v>18290</v>
      </c>
      <c r="D870" s="287">
        <v>175</v>
      </c>
    </row>
    <row r="871" spans="1:4" ht="20.100000000000001" customHeight="1">
      <c r="A871" s="250">
        <v>213</v>
      </c>
      <c r="B871" s="303" t="s">
        <v>966</v>
      </c>
      <c r="C871" s="287">
        <f>C872+C898+C921+C949+C960+C967+C973+C976</f>
        <v>42</v>
      </c>
      <c r="D871" s="287">
        <f>D872+D898+D921+D949+D960+D967+D973+D976</f>
        <v>30</v>
      </c>
    </row>
    <row r="872" spans="1:4" ht="20.100000000000001" customHeight="1">
      <c r="A872" s="302">
        <v>21301</v>
      </c>
      <c r="B872" s="303" t="s">
        <v>967</v>
      </c>
      <c r="C872" s="287">
        <f>SUM(C873:C897)</f>
        <v>0</v>
      </c>
      <c r="D872" s="287">
        <f>SUM(D873:D897)</f>
        <v>0</v>
      </c>
    </row>
    <row r="873" spans="1:4" ht="20.100000000000001" customHeight="1">
      <c r="A873" s="250">
        <v>2130101</v>
      </c>
      <c r="B873" s="304" t="s">
        <v>338</v>
      </c>
      <c r="C873" s="287">
        <v>0</v>
      </c>
      <c r="D873" s="287">
        <v>0</v>
      </c>
    </row>
    <row r="874" spans="1:4" ht="20.100000000000001" customHeight="1">
      <c r="A874" s="250">
        <v>2130102</v>
      </c>
      <c r="B874" s="304" t="s">
        <v>339</v>
      </c>
      <c r="C874" s="287">
        <v>0</v>
      </c>
      <c r="D874" s="287">
        <v>0</v>
      </c>
    </row>
    <row r="875" spans="1:4" ht="20.100000000000001" customHeight="1">
      <c r="A875" s="250">
        <v>2130103</v>
      </c>
      <c r="B875" s="304" t="s">
        <v>340</v>
      </c>
      <c r="C875" s="287">
        <v>0</v>
      </c>
      <c r="D875" s="287">
        <v>0</v>
      </c>
    </row>
    <row r="876" spans="1:4" ht="20.100000000000001" customHeight="1">
      <c r="A876" s="250">
        <v>2130104</v>
      </c>
      <c r="B876" s="304" t="s">
        <v>347</v>
      </c>
      <c r="C876" s="287">
        <v>0</v>
      </c>
      <c r="D876" s="287">
        <v>0</v>
      </c>
    </row>
    <row r="877" spans="1:4" ht="20.100000000000001" customHeight="1">
      <c r="A877" s="250">
        <v>2130105</v>
      </c>
      <c r="B877" s="304" t="s">
        <v>968</v>
      </c>
      <c r="C877" s="287">
        <v>0</v>
      </c>
      <c r="D877" s="287">
        <v>0</v>
      </c>
    </row>
    <row r="878" spans="1:4" ht="20.100000000000001" customHeight="1">
      <c r="A878" s="250">
        <v>2130106</v>
      </c>
      <c r="B878" s="304" t="s">
        <v>969</v>
      </c>
      <c r="C878" s="287">
        <v>0</v>
      </c>
      <c r="D878" s="287">
        <v>0</v>
      </c>
    </row>
    <row r="879" spans="1:4" ht="20.100000000000001" customHeight="1">
      <c r="A879" s="250">
        <v>2130108</v>
      </c>
      <c r="B879" s="304" t="s">
        <v>970</v>
      </c>
      <c r="C879" s="287">
        <v>0</v>
      </c>
      <c r="D879" s="287">
        <v>0</v>
      </c>
    </row>
    <row r="880" spans="1:4" ht="20.100000000000001" customHeight="1">
      <c r="A880" s="250">
        <v>2130109</v>
      </c>
      <c r="B880" s="304" t="s">
        <v>971</v>
      </c>
      <c r="C880" s="287">
        <v>0</v>
      </c>
      <c r="D880" s="287">
        <v>0</v>
      </c>
    </row>
    <row r="881" spans="1:4" ht="20.100000000000001" customHeight="1">
      <c r="A881" s="250">
        <v>2130110</v>
      </c>
      <c r="B881" s="304" t="s">
        <v>972</v>
      </c>
      <c r="C881" s="287">
        <v>0</v>
      </c>
      <c r="D881" s="287">
        <v>0</v>
      </c>
    </row>
    <row r="882" spans="1:4" ht="20.100000000000001" customHeight="1">
      <c r="A882" s="250">
        <v>2130111</v>
      </c>
      <c r="B882" s="304" t="s">
        <v>973</v>
      </c>
      <c r="C882" s="287">
        <v>0</v>
      </c>
      <c r="D882" s="287">
        <v>0</v>
      </c>
    </row>
    <row r="883" spans="1:4" ht="20.100000000000001" customHeight="1">
      <c r="A883" s="250">
        <v>2130112</v>
      </c>
      <c r="B883" s="304" t="s">
        <v>974</v>
      </c>
      <c r="C883" s="287">
        <v>0</v>
      </c>
      <c r="D883" s="287">
        <v>0</v>
      </c>
    </row>
    <row r="884" spans="1:4" ht="20.100000000000001" customHeight="1">
      <c r="A884" s="250">
        <v>2130114</v>
      </c>
      <c r="B884" s="304" t="s">
        <v>975</v>
      </c>
      <c r="C884" s="287">
        <v>0</v>
      </c>
      <c r="D884" s="287">
        <v>0</v>
      </c>
    </row>
    <row r="885" spans="1:4" ht="20.100000000000001" customHeight="1">
      <c r="A885" s="250">
        <v>2130119</v>
      </c>
      <c r="B885" s="304" t="s">
        <v>976</v>
      </c>
      <c r="C885" s="287">
        <v>0</v>
      </c>
      <c r="D885" s="287">
        <v>0</v>
      </c>
    </row>
    <row r="886" spans="1:4" ht="20.100000000000001" customHeight="1">
      <c r="A886" s="250">
        <v>2130120</v>
      </c>
      <c r="B886" s="304" t="s">
        <v>977</v>
      </c>
      <c r="C886" s="287">
        <v>0</v>
      </c>
      <c r="D886" s="287">
        <v>0</v>
      </c>
    </row>
    <row r="887" spans="1:4" ht="20.100000000000001" customHeight="1">
      <c r="A887" s="250">
        <v>2130121</v>
      </c>
      <c r="B887" s="304" t="s">
        <v>978</v>
      </c>
      <c r="C887" s="287">
        <v>0</v>
      </c>
      <c r="D887" s="287">
        <v>0</v>
      </c>
    </row>
    <row r="888" spans="1:4" ht="20.100000000000001" customHeight="1">
      <c r="A888" s="250">
        <v>2130122</v>
      </c>
      <c r="B888" s="304" t="s">
        <v>979</v>
      </c>
      <c r="C888" s="287">
        <v>0</v>
      </c>
      <c r="D888" s="287">
        <v>0</v>
      </c>
    </row>
    <row r="889" spans="1:4" ht="20.100000000000001" customHeight="1">
      <c r="A889" s="250">
        <v>2130124</v>
      </c>
      <c r="B889" s="304" t="s">
        <v>980</v>
      </c>
      <c r="C889" s="287">
        <v>0</v>
      </c>
      <c r="D889" s="287">
        <v>0</v>
      </c>
    </row>
    <row r="890" spans="1:4" ht="20.100000000000001" customHeight="1">
      <c r="A890" s="250">
        <v>2130125</v>
      </c>
      <c r="B890" s="304" t="s">
        <v>981</v>
      </c>
      <c r="C890" s="287">
        <v>0</v>
      </c>
      <c r="D890" s="287">
        <v>0</v>
      </c>
    </row>
    <row r="891" spans="1:4" ht="20.100000000000001" customHeight="1">
      <c r="A891" s="250">
        <v>2130126</v>
      </c>
      <c r="B891" s="304" t="s">
        <v>982</v>
      </c>
      <c r="C891" s="287">
        <v>0</v>
      </c>
      <c r="D891" s="287">
        <v>0</v>
      </c>
    </row>
    <row r="892" spans="1:4" ht="20.100000000000001" customHeight="1">
      <c r="A892" s="250">
        <v>2130135</v>
      </c>
      <c r="B892" s="304" t="s">
        <v>983</v>
      </c>
      <c r="C892" s="287">
        <v>0</v>
      </c>
      <c r="D892" s="287">
        <v>0</v>
      </c>
    </row>
    <row r="893" spans="1:4" ht="20.100000000000001" customHeight="1">
      <c r="A893" s="250">
        <v>2130142</v>
      </c>
      <c r="B893" s="304" t="s">
        <v>984</v>
      </c>
      <c r="C893" s="287">
        <v>0</v>
      </c>
      <c r="D893" s="287">
        <v>0</v>
      </c>
    </row>
    <row r="894" spans="1:4" ht="20.100000000000001" customHeight="1">
      <c r="A894" s="250">
        <v>2130148</v>
      </c>
      <c r="B894" s="304" t="s">
        <v>985</v>
      </c>
      <c r="C894" s="287">
        <v>0</v>
      </c>
      <c r="D894" s="287">
        <v>0</v>
      </c>
    </row>
    <row r="895" spans="1:4" ht="20.100000000000001" customHeight="1">
      <c r="A895" s="250">
        <v>2130152</v>
      </c>
      <c r="B895" s="304" t="s">
        <v>986</v>
      </c>
      <c r="C895" s="287">
        <v>0</v>
      </c>
      <c r="D895" s="287">
        <v>0</v>
      </c>
    </row>
    <row r="896" spans="1:4" ht="20.100000000000001" customHeight="1">
      <c r="A896" s="250">
        <v>2130153</v>
      </c>
      <c r="B896" s="304" t="s">
        <v>987</v>
      </c>
      <c r="C896" s="287">
        <v>0</v>
      </c>
      <c r="D896" s="287">
        <v>0</v>
      </c>
    </row>
    <row r="897" spans="1:4" ht="20.100000000000001" customHeight="1">
      <c r="A897" s="250">
        <v>2130199</v>
      </c>
      <c r="B897" s="304" t="s">
        <v>988</v>
      </c>
      <c r="C897" s="287">
        <v>0</v>
      </c>
      <c r="D897" s="287">
        <v>0</v>
      </c>
    </row>
    <row r="898" spans="1:4" ht="20.100000000000001" customHeight="1">
      <c r="A898" s="250">
        <v>21302</v>
      </c>
      <c r="B898" s="303" t="s">
        <v>989</v>
      </c>
      <c r="C898" s="287">
        <f>SUM(C899:C920)</f>
        <v>0</v>
      </c>
      <c r="D898" s="287">
        <f>SUM(D899:D920)</f>
        <v>0</v>
      </c>
    </row>
    <row r="899" spans="1:4" ht="20.100000000000001" customHeight="1">
      <c r="A899" s="250">
        <v>2130201</v>
      </c>
      <c r="B899" s="304" t="s">
        <v>338</v>
      </c>
      <c r="C899" s="287">
        <v>0</v>
      </c>
      <c r="D899" s="287">
        <v>0</v>
      </c>
    </row>
    <row r="900" spans="1:4" ht="20.100000000000001" customHeight="1">
      <c r="A900" s="250">
        <v>2130202</v>
      </c>
      <c r="B900" s="304" t="s">
        <v>339</v>
      </c>
      <c r="C900" s="287">
        <v>0</v>
      </c>
      <c r="D900" s="287">
        <v>0</v>
      </c>
    </row>
    <row r="901" spans="1:4" ht="20.100000000000001" customHeight="1">
      <c r="A901" s="250">
        <v>2130203</v>
      </c>
      <c r="B901" s="304" t="s">
        <v>340</v>
      </c>
      <c r="C901" s="287">
        <v>0</v>
      </c>
      <c r="D901" s="287">
        <v>0</v>
      </c>
    </row>
    <row r="902" spans="1:4" ht="20.100000000000001" customHeight="1">
      <c r="A902" s="250">
        <v>2130204</v>
      </c>
      <c r="B902" s="304" t="s">
        <v>990</v>
      </c>
      <c r="C902" s="287">
        <v>0</v>
      </c>
      <c r="D902" s="287">
        <v>0</v>
      </c>
    </row>
    <row r="903" spans="1:4" ht="20.100000000000001" customHeight="1">
      <c r="A903" s="250">
        <v>2130205</v>
      </c>
      <c r="B903" s="304" t="s">
        <v>991</v>
      </c>
      <c r="C903" s="287">
        <v>0</v>
      </c>
      <c r="D903" s="287">
        <v>0</v>
      </c>
    </row>
    <row r="904" spans="1:4" ht="20.100000000000001" customHeight="1">
      <c r="A904" s="250">
        <v>2130206</v>
      </c>
      <c r="B904" s="304" t="s">
        <v>992</v>
      </c>
      <c r="C904" s="287">
        <v>0</v>
      </c>
      <c r="D904" s="287">
        <v>0</v>
      </c>
    </row>
    <row r="905" spans="1:4" ht="20.100000000000001" customHeight="1">
      <c r="A905" s="250">
        <v>2130207</v>
      </c>
      <c r="B905" s="304" t="s">
        <v>993</v>
      </c>
      <c r="C905" s="287">
        <v>0</v>
      </c>
      <c r="D905" s="287">
        <v>0</v>
      </c>
    </row>
    <row r="906" spans="1:4" ht="20.100000000000001" customHeight="1">
      <c r="A906" s="250">
        <v>2130209</v>
      </c>
      <c r="B906" s="304" t="s">
        <v>994</v>
      </c>
      <c r="C906" s="287">
        <v>0</v>
      </c>
      <c r="D906" s="287">
        <v>0</v>
      </c>
    </row>
    <row r="907" spans="1:4" ht="20.100000000000001" customHeight="1">
      <c r="A907" s="250">
        <v>2130211</v>
      </c>
      <c r="B907" s="304" t="s">
        <v>995</v>
      </c>
      <c r="C907" s="287">
        <v>0</v>
      </c>
      <c r="D907" s="287">
        <v>0</v>
      </c>
    </row>
    <row r="908" spans="1:4" ht="20.100000000000001" customHeight="1">
      <c r="A908" s="250">
        <v>2130212</v>
      </c>
      <c r="B908" s="304" t="s">
        <v>996</v>
      </c>
      <c r="C908" s="287">
        <v>0</v>
      </c>
      <c r="D908" s="287">
        <v>0</v>
      </c>
    </row>
    <row r="909" spans="1:4" ht="20.100000000000001" customHeight="1">
      <c r="A909" s="250">
        <v>2130213</v>
      </c>
      <c r="B909" s="304" t="s">
        <v>997</v>
      </c>
      <c r="C909" s="287">
        <v>0</v>
      </c>
      <c r="D909" s="287">
        <v>0</v>
      </c>
    </row>
    <row r="910" spans="1:4" ht="20.100000000000001" customHeight="1">
      <c r="A910" s="250">
        <v>2130217</v>
      </c>
      <c r="B910" s="304" t="s">
        <v>998</v>
      </c>
      <c r="C910" s="287">
        <v>0</v>
      </c>
      <c r="D910" s="287">
        <v>0</v>
      </c>
    </row>
    <row r="911" spans="1:4" ht="20.100000000000001" customHeight="1">
      <c r="A911" s="250">
        <v>2130220</v>
      </c>
      <c r="B911" s="304" t="s">
        <v>999</v>
      </c>
      <c r="C911" s="287">
        <v>0</v>
      </c>
      <c r="D911" s="287">
        <v>0</v>
      </c>
    </row>
    <row r="912" spans="1:4" ht="20.100000000000001" customHeight="1">
      <c r="A912" s="250">
        <v>2130221</v>
      </c>
      <c r="B912" s="304" t="s">
        <v>1000</v>
      </c>
      <c r="C912" s="287">
        <v>0</v>
      </c>
      <c r="D912" s="287">
        <v>0</v>
      </c>
    </row>
    <row r="913" spans="1:4" ht="20.100000000000001" customHeight="1">
      <c r="A913" s="250">
        <v>2130223</v>
      </c>
      <c r="B913" s="304" t="s">
        <v>1001</v>
      </c>
      <c r="C913" s="287">
        <v>0</v>
      </c>
      <c r="D913" s="287">
        <v>0</v>
      </c>
    </row>
    <row r="914" spans="1:4" ht="20.100000000000001" customHeight="1">
      <c r="A914" s="250">
        <v>2130226</v>
      </c>
      <c r="B914" s="304" t="s">
        <v>1002</v>
      </c>
      <c r="C914" s="287">
        <v>0</v>
      </c>
      <c r="D914" s="287">
        <v>0</v>
      </c>
    </row>
    <row r="915" spans="1:4" ht="20.100000000000001" customHeight="1">
      <c r="A915" s="250">
        <v>2130227</v>
      </c>
      <c r="B915" s="304" t="s">
        <v>1003</v>
      </c>
      <c r="C915" s="287">
        <v>0</v>
      </c>
      <c r="D915" s="287">
        <v>0</v>
      </c>
    </row>
    <row r="916" spans="1:4" ht="20.100000000000001" customHeight="1">
      <c r="A916" s="250">
        <v>2130234</v>
      </c>
      <c r="B916" s="304" t="s">
        <v>1004</v>
      </c>
      <c r="C916" s="287">
        <v>0</v>
      </c>
      <c r="D916" s="287">
        <v>0</v>
      </c>
    </row>
    <row r="917" spans="1:4" ht="20.100000000000001" customHeight="1">
      <c r="A917" s="250">
        <v>2130236</v>
      </c>
      <c r="B917" s="304" t="s">
        <v>1005</v>
      </c>
      <c r="C917" s="287">
        <v>0</v>
      </c>
      <c r="D917" s="287">
        <v>0</v>
      </c>
    </row>
    <row r="918" spans="1:4" ht="20.100000000000001" customHeight="1">
      <c r="A918" s="250">
        <v>2130237</v>
      </c>
      <c r="B918" s="304" t="s">
        <v>974</v>
      </c>
      <c r="C918" s="287">
        <v>0</v>
      </c>
      <c r="D918" s="287">
        <v>0</v>
      </c>
    </row>
    <row r="919" spans="1:4" ht="20.100000000000001" customHeight="1">
      <c r="A919" s="250">
        <v>2130238</v>
      </c>
      <c r="B919" s="304" t="s">
        <v>1006</v>
      </c>
      <c r="C919" s="287">
        <v>0</v>
      </c>
      <c r="D919" s="287">
        <v>0</v>
      </c>
    </row>
    <row r="920" spans="1:4" ht="20.100000000000001" customHeight="1">
      <c r="A920" s="250">
        <v>2130299</v>
      </c>
      <c r="B920" s="304" t="s">
        <v>1007</v>
      </c>
      <c r="C920" s="287">
        <v>0</v>
      </c>
      <c r="D920" s="287">
        <v>0</v>
      </c>
    </row>
    <row r="921" spans="1:4" ht="20.100000000000001" customHeight="1">
      <c r="A921" s="250">
        <v>21303</v>
      </c>
      <c r="B921" s="303" t="s">
        <v>1008</v>
      </c>
      <c r="C921" s="287">
        <f>SUM(C922:C948)</f>
        <v>0</v>
      </c>
      <c r="D921" s="287">
        <f>SUM(D922:D948)</f>
        <v>0</v>
      </c>
    </row>
    <row r="922" spans="1:4" ht="20.100000000000001" customHeight="1">
      <c r="A922" s="250">
        <v>2130301</v>
      </c>
      <c r="B922" s="304" t="s">
        <v>338</v>
      </c>
      <c r="C922" s="287">
        <v>0</v>
      </c>
      <c r="D922" s="287">
        <v>0</v>
      </c>
    </row>
    <row r="923" spans="1:4" ht="20.100000000000001" customHeight="1">
      <c r="A923" s="250">
        <v>2130302</v>
      </c>
      <c r="B923" s="304" t="s">
        <v>339</v>
      </c>
      <c r="C923" s="287">
        <v>0</v>
      </c>
      <c r="D923" s="287">
        <v>0</v>
      </c>
    </row>
    <row r="924" spans="1:4" ht="20.100000000000001" customHeight="1">
      <c r="A924" s="250">
        <v>2130303</v>
      </c>
      <c r="B924" s="304" t="s">
        <v>340</v>
      </c>
      <c r="C924" s="287">
        <v>0</v>
      </c>
      <c r="D924" s="287">
        <v>0</v>
      </c>
    </row>
    <row r="925" spans="1:4" ht="20.100000000000001" customHeight="1">
      <c r="A925" s="250">
        <v>2130304</v>
      </c>
      <c r="B925" s="304" t="s">
        <v>1009</v>
      </c>
      <c r="C925" s="287">
        <v>0</v>
      </c>
      <c r="D925" s="287">
        <v>0</v>
      </c>
    </row>
    <row r="926" spans="1:4" ht="20.100000000000001" customHeight="1">
      <c r="A926" s="250">
        <v>2130305</v>
      </c>
      <c r="B926" s="304" t="s">
        <v>1010</v>
      </c>
      <c r="C926" s="287">
        <v>0</v>
      </c>
      <c r="D926" s="287">
        <v>0</v>
      </c>
    </row>
    <row r="927" spans="1:4" ht="20.100000000000001" customHeight="1">
      <c r="A927" s="250">
        <v>2130306</v>
      </c>
      <c r="B927" s="304" t="s">
        <v>1011</v>
      </c>
      <c r="C927" s="287">
        <v>0</v>
      </c>
      <c r="D927" s="287">
        <v>0</v>
      </c>
    </row>
    <row r="928" spans="1:4" ht="20.100000000000001" customHeight="1">
      <c r="A928" s="250">
        <v>2130307</v>
      </c>
      <c r="B928" s="304" t="s">
        <v>1012</v>
      </c>
      <c r="C928" s="287">
        <v>0</v>
      </c>
      <c r="D928" s="287">
        <v>0</v>
      </c>
    </row>
    <row r="929" spans="1:4" ht="20.100000000000001" customHeight="1">
      <c r="A929" s="250">
        <v>2130308</v>
      </c>
      <c r="B929" s="304" t="s">
        <v>1013</v>
      </c>
      <c r="C929" s="287">
        <v>0</v>
      </c>
      <c r="D929" s="287">
        <v>0</v>
      </c>
    </row>
    <row r="930" spans="1:4" ht="20.100000000000001" customHeight="1">
      <c r="A930" s="250">
        <v>2130309</v>
      </c>
      <c r="B930" s="304" t="s">
        <v>1014</v>
      </c>
      <c r="C930" s="287">
        <v>0</v>
      </c>
      <c r="D930" s="287">
        <v>0</v>
      </c>
    </row>
    <row r="931" spans="1:4" ht="20.100000000000001" customHeight="1">
      <c r="A931" s="250">
        <v>2130310</v>
      </c>
      <c r="B931" s="304" t="s">
        <v>1015</v>
      </c>
      <c r="C931" s="287">
        <v>0</v>
      </c>
      <c r="D931" s="287">
        <v>0</v>
      </c>
    </row>
    <row r="932" spans="1:4" ht="20.100000000000001" customHeight="1">
      <c r="A932" s="250">
        <v>2130311</v>
      </c>
      <c r="B932" s="304" t="s">
        <v>1016</v>
      </c>
      <c r="C932" s="287">
        <v>0</v>
      </c>
      <c r="D932" s="287">
        <v>0</v>
      </c>
    </row>
    <row r="933" spans="1:4" ht="20.100000000000001" customHeight="1">
      <c r="A933" s="250">
        <v>2130312</v>
      </c>
      <c r="B933" s="304" t="s">
        <v>1017</v>
      </c>
      <c r="C933" s="287">
        <v>0</v>
      </c>
      <c r="D933" s="287">
        <v>0</v>
      </c>
    </row>
    <row r="934" spans="1:4" ht="20.100000000000001" customHeight="1">
      <c r="A934" s="250">
        <v>2130313</v>
      </c>
      <c r="B934" s="304" t="s">
        <v>1018</v>
      </c>
      <c r="C934" s="287">
        <v>0</v>
      </c>
      <c r="D934" s="287">
        <v>0</v>
      </c>
    </row>
    <row r="935" spans="1:4" ht="20.100000000000001" customHeight="1">
      <c r="A935" s="250">
        <v>2130314</v>
      </c>
      <c r="B935" s="304" t="s">
        <v>1019</v>
      </c>
      <c r="C935" s="287">
        <v>0</v>
      </c>
      <c r="D935" s="287">
        <v>0</v>
      </c>
    </row>
    <row r="936" spans="1:4" ht="20.100000000000001" customHeight="1">
      <c r="A936" s="250">
        <v>2130315</v>
      </c>
      <c r="B936" s="304" t="s">
        <v>1020</v>
      </c>
      <c r="C936" s="287">
        <v>0</v>
      </c>
      <c r="D936" s="287">
        <v>0</v>
      </c>
    </row>
    <row r="937" spans="1:4" ht="20.100000000000001" customHeight="1">
      <c r="A937" s="250">
        <v>2130316</v>
      </c>
      <c r="B937" s="304" t="s">
        <v>1021</v>
      </c>
      <c r="C937" s="287">
        <v>0</v>
      </c>
      <c r="D937" s="287">
        <v>0</v>
      </c>
    </row>
    <row r="938" spans="1:4" ht="20.100000000000001" customHeight="1">
      <c r="A938" s="250">
        <v>2130317</v>
      </c>
      <c r="B938" s="304" t="s">
        <v>1022</v>
      </c>
      <c r="C938" s="287">
        <v>0</v>
      </c>
      <c r="D938" s="287">
        <v>0</v>
      </c>
    </row>
    <row r="939" spans="1:4" ht="20.100000000000001" customHeight="1">
      <c r="A939" s="250">
        <v>2130318</v>
      </c>
      <c r="B939" s="304" t="s">
        <v>1023</v>
      </c>
      <c r="C939" s="287">
        <v>0</v>
      </c>
      <c r="D939" s="287">
        <v>0</v>
      </c>
    </row>
    <row r="940" spans="1:4" ht="20.100000000000001" customHeight="1">
      <c r="A940" s="250">
        <v>2130319</v>
      </c>
      <c r="B940" s="304" t="s">
        <v>1024</v>
      </c>
      <c r="C940" s="287">
        <v>0</v>
      </c>
      <c r="D940" s="287">
        <v>0</v>
      </c>
    </row>
    <row r="941" spans="1:4" ht="20.100000000000001" customHeight="1">
      <c r="A941" s="250">
        <v>2130321</v>
      </c>
      <c r="B941" s="304" t="s">
        <v>1025</v>
      </c>
      <c r="C941" s="287">
        <v>0</v>
      </c>
      <c r="D941" s="287">
        <v>0</v>
      </c>
    </row>
    <row r="942" spans="1:4" ht="20.100000000000001" customHeight="1">
      <c r="A942" s="250">
        <v>2130322</v>
      </c>
      <c r="B942" s="304" t="s">
        <v>1026</v>
      </c>
      <c r="C942" s="287">
        <v>0</v>
      </c>
      <c r="D942" s="287">
        <v>0</v>
      </c>
    </row>
    <row r="943" spans="1:4" ht="20.100000000000001" customHeight="1">
      <c r="A943" s="250">
        <v>2130333</v>
      </c>
      <c r="B943" s="304" t="s">
        <v>1001</v>
      </c>
      <c r="C943" s="287">
        <v>0</v>
      </c>
      <c r="D943" s="287">
        <v>0</v>
      </c>
    </row>
    <row r="944" spans="1:4" ht="20.100000000000001" customHeight="1">
      <c r="A944" s="250">
        <v>2130334</v>
      </c>
      <c r="B944" s="304" t="s">
        <v>1027</v>
      </c>
      <c r="C944" s="287">
        <v>0</v>
      </c>
      <c r="D944" s="287">
        <v>0</v>
      </c>
    </row>
    <row r="945" spans="1:4" ht="20.100000000000001" customHeight="1">
      <c r="A945" s="250">
        <v>2130335</v>
      </c>
      <c r="B945" s="304" t="s">
        <v>1028</v>
      </c>
      <c r="C945" s="287">
        <v>0</v>
      </c>
      <c r="D945" s="287">
        <v>0</v>
      </c>
    </row>
    <row r="946" spans="1:4" ht="20.100000000000001" customHeight="1">
      <c r="A946" s="250">
        <v>2130336</v>
      </c>
      <c r="B946" s="304" t="s">
        <v>1029</v>
      </c>
      <c r="C946" s="287">
        <v>0</v>
      </c>
      <c r="D946" s="287">
        <v>0</v>
      </c>
    </row>
    <row r="947" spans="1:4" ht="20.100000000000001" customHeight="1">
      <c r="A947" s="250">
        <v>2130337</v>
      </c>
      <c r="B947" s="304" t="s">
        <v>1030</v>
      </c>
      <c r="C947" s="287">
        <v>0</v>
      </c>
      <c r="D947" s="287">
        <v>0</v>
      </c>
    </row>
    <row r="948" spans="1:4" ht="20.100000000000001" customHeight="1">
      <c r="A948" s="250">
        <v>2130399</v>
      </c>
      <c r="B948" s="304" t="s">
        <v>1031</v>
      </c>
      <c r="C948" s="287">
        <v>0</v>
      </c>
      <c r="D948" s="287">
        <v>0</v>
      </c>
    </row>
    <row r="949" spans="1:4" ht="20.100000000000001" customHeight="1">
      <c r="A949" s="250">
        <v>21305</v>
      </c>
      <c r="B949" s="303" t="s">
        <v>1032</v>
      </c>
      <c r="C949" s="287">
        <f>SUM(C950:C959)</f>
        <v>0</v>
      </c>
      <c r="D949" s="287">
        <f>SUM(D950:D959)</f>
        <v>0</v>
      </c>
    </row>
    <row r="950" spans="1:4" ht="20.100000000000001" customHeight="1">
      <c r="A950" s="250">
        <v>2130501</v>
      </c>
      <c r="B950" s="304" t="s">
        <v>338</v>
      </c>
      <c r="C950" s="287">
        <v>0</v>
      </c>
      <c r="D950" s="287">
        <v>0</v>
      </c>
    </row>
    <row r="951" spans="1:4" ht="20.100000000000001" customHeight="1">
      <c r="A951" s="250">
        <v>2130502</v>
      </c>
      <c r="B951" s="304" t="s">
        <v>339</v>
      </c>
      <c r="C951" s="287">
        <v>0</v>
      </c>
      <c r="D951" s="287">
        <v>0</v>
      </c>
    </row>
    <row r="952" spans="1:4" ht="20.100000000000001" customHeight="1">
      <c r="A952" s="250">
        <v>2130503</v>
      </c>
      <c r="B952" s="304" t="s">
        <v>340</v>
      </c>
      <c r="C952" s="287">
        <v>0</v>
      </c>
      <c r="D952" s="287">
        <v>0</v>
      </c>
    </row>
    <row r="953" spans="1:4" ht="20.100000000000001" customHeight="1">
      <c r="A953" s="250">
        <v>2130504</v>
      </c>
      <c r="B953" s="304" t="s">
        <v>1033</v>
      </c>
      <c r="C953" s="287">
        <v>0</v>
      </c>
      <c r="D953" s="287">
        <v>0</v>
      </c>
    </row>
    <row r="954" spans="1:4" ht="20.100000000000001" customHeight="1">
      <c r="A954" s="250">
        <v>2130505</v>
      </c>
      <c r="B954" s="304" t="s">
        <v>1034</v>
      </c>
      <c r="C954" s="287">
        <v>0</v>
      </c>
      <c r="D954" s="287">
        <v>0</v>
      </c>
    </row>
    <row r="955" spans="1:4" ht="20.100000000000001" customHeight="1">
      <c r="A955" s="250">
        <v>2130506</v>
      </c>
      <c r="B955" s="304" t="s">
        <v>1035</v>
      </c>
      <c r="C955" s="287">
        <v>0</v>
      </c>
      <c r="D955" s="287">
        <v>0</v>
      </c>
    </row>
    <row r="956" spans="1:4" ht="20.100000000000001" customHeight="1">
      <c r="A956" s="250">
        <v>2130507</v>
      </c>
      <c r="B956" s="304" t="s">
        <v>1036</v>
      </c>
      <c r="C956" s="287">
        <v>0</v>
      </c>
      <c r="D956" s="287">
        <v>0</v>
      </c>
    </row>
    <row r="957" spans="1:4" ht="20.100000000000001" customHeight="1">
      <c r="A957" s="250">
        <v>2130508</v>
      </c>
      <c r="B957" s="304" t="s">
        <v>1037</v>
      </c>
      <c r="C957" s="287">
        <v>0</v>
      </c>
      <c r="D957" s="287">
        <v>0</v>
      </c>
    </row>
    <row r="958" spans="1:4" ht="20.100000000000001" customHeight="1">
      <c r="A958" s="250">
        <v>2130550</v>
      </c>
      <c r="B958" s="304" t="s">
        <v>347</v>
      </c>
      <c r="C958" s="287">
        <v>0</v>
      </c>
      <c r="D958" s="287">
        <v>0</v>
      </c>
    </row>
    <row r="959" spans="1:4" ht="20.100000000000001" customHeight="1">
      <c r="A959" s="250">
        <v>2130599</v>
      </c>
      <c r="B959" s="304" t="s">
        <v>1038</v>
      </c>
      <c r="C959" s="287">
        <v>0</v>
      </c>
      <c r="D959" s="287">
        <v>0</v>
      </c>
    </row>
    <row r="960" spans="1:4" ht="20.100000000000001" customHeight="1">
      <c r="A960" s="250">
        <v>21307</v>
      </c>
      <c r="B960" s="303" t="s">
        <v>1039</v>
      </c>
      <c r="C960" s="287">
        <f>SUM(C961:C966)</f>
        <v>0</v>
      </c>
      <c r="D960" s="287">
        <f>SUM(D961:D966)</f>
        <v>0</v>
      </c>
    </row>
    <row r="961" spans="1:4" ht="20.100000000000001" customHeight="1">
      <c r="A961" s="250">
        <v>2130701</v>
      </c>
      <c r="B961" s="304" t="s">
        <v>1040</v>
      </c>
      <c r="C961" s="287">
        <v>0</v>
      </c>
      <c r="D961" s="287">
        <v>0</v>
      </c>
    </row>
    <row r="962" spans="1:4" ht="20.100000000000001" customHeight="1">
      <c r="A962" s="250">
        <v>2130704</v>
      </c>
      <c r="B962" s="304" t="s">
        <v>1041</v>
      </c>
      <c r="C962" s="287">
        <v>0</v>
      </c>
      <c r="D962" s="287">
        <v>0</v>
      </c>
    </row>
    <row r="963" spans="1:4" ht="20.100000000000001" customHeight="1">
      <c r="A963" s="250">
        <v>2130705</v>
      </c>
      <c r="B963" s="304" t="s">
        <v>1042</v>
      </c>
      <c r="C963" s="287">
        <v>0</v>
      </c>
      <c r="D963" s="287">
        <v>0</v>
      </c>
    </row>
    <row r="964" spans="1:4" ht="20.100000000000001" customHeight="1">
      <c r="A964" s="250">
        <v>2130706</v>
      </c>
      <c r="B964" s="304" t="s">
        <v>1043</v>
      </c>
      <c r="C964" s="287">
        <v>0</v>
      </c>
      <c r="D964" s="287">
        <v>0</v>
      </c>
    </row>
    <row r="965" spans="1:4" ht="20.100000000000001" customHeight="1">
      <c r="A965" s="250">
        <v>2130707</v>
      </c>
      <c r="B965" s="304" t="s">
        <v>1044</v>
      </c>
      <c r="C965" s="287">
        <v>0</v>
      </c>
      <c r="D965" s="287">
        <v>0</v>
      </c>
    </row>
    <row r="966" spans="1:4" ht="20.100000000000001" customHeight="1">
      <c r="A966" s="250">
        <v>2130799</v>
      </c>
      <c r="B966" s="304" t="s">
        <v>1045</v>
      </c>
      <c r="C966" s="287">
        <v>0</v>
      </c>
      <c r="D966" s="287">
        <v>0</v>
      </c>
    </row>
    <row r="967" spans="1:4" ht="20.100000000000001" customHeight="1">
      <c r="A967" s="250">
        <v>21308</v>
      </c>
      <c r="B967" s="303" t="s">
        <v>1046</v>
      </c>
      <c r="C967" s="287">
        <f>SUM(C968:C972)</f>
        <v>42</v>
      </c>
      <c r="D967" s="287">
        <f>SUM(D968:D972)</f>
        <v>30</v>
      </c>
    </row>
    <row r="968" spans="1:4" ht="20.100000000000001" customHeight="1">
      <c r="A968" s="250">
        <v>2130801</v>
      </c>
      <c r="B968" s="304" t="s">
        <v>1047</v>
      </c>
      <c r="C968" s="287">
        <v>0</v>
      </c>
      <c r="D968" s="287">
        <v>0</v>
      </c>
    </row>
    <row r="969" spans="1:4" ht="20.100000000000001" customHeight="1">
      <c r="A969" s="250">
        <v>2130803</v>
      </c>
      <c r="B969" s="304" t="s">
        <v>1048</v>
      </c>
      <c r="C969" s="287">
        <v>0</v>
      </c>
      <c r="D969" s="287">
        <v>0</v>
      </c>
    </row>
    <row r="970" spans="1:4" ht="20.100000000000001" customHeight="1">
      <c r="A970" s="250">
        <v>2130804</v>
      </c>
      <c r="B970" s="304" t="s">
        <v>1049</v>
      </c>
      <c r="C970" s="287">
        <v>42</v>
      </c>
      <c r="D970" s="287">
        <v>30</v>
      </c>
    </row>
    <row r="971" spans="1:4" ht="20.100000000000001" customHeight="1">
      <c r="A971" s="250">
        <v>2130805</v>
      </c>
      <c r="B971" s="304" t="s">
        <v>1050</v>
      </c>
      <c r="C971" s="287">
        <v>0</v>
      </c>
      <c r="D971" s="287">
        <v>0</v>
      </c>
    </row>
    <row r="972" spans="1:4" ht="20.100000000000001" customHeight="1">
      <c r="A972" s="250">
        <v>2130899</v>
      </c>
      <c r="B972" s="304" t="s">
        <v>1051</v>
      </c>
      <c r="C972" s="287">
        <v>0</v>
      </c>
      <c r="D972" s="287">
        <v>0</v>
      </c>
    </row>
    <row r="973" spans="1:4" ht="20.100000000000001" customHeight="1">
      <c r="A973" s="250">
        <v>21309</v>
      </c>
      <c r="B973" s="303" t="s">
        <v>1052</v>
      </c>
      <c r="C973" s="287">
        <f>SUM(C974:C975)</f>
        <v>0</v>
      </c>
      <c r="D973" s="287">
        <f>SUM(D974:D975)</f>
        <v>0</v>
      </c>
    </row>
    <row r="974" spans="1:4" ht="20.100000000000001" customHeight="1">
      <c r="A974" s="250">
        <v>2130901</v>
      </c>
      <c r="B974" s="304" t="s">
        <v>1053</v>
      </c>
      <c r="C974" s="287">
        <v>0</v>
      </c>
      <c r="D974" s="287">
        <v>0</v>
      </c>
    </row>
    <row r="975" spans="1:4" ht="20.100000000000001" customHeight="1">
      <c r="A975" s="250">
        <v>2130999</v>
      </c>
      <c r="B975" s="304" t="s">
        <v>1054</v>
      </c>
      <c r="C975" s="287">
        <v>0</v>
      </c>
      <c r="D975" s="287">
        <v>0</v>
      </c>
    </row>
    <row r="976" spans="1:4" ht="20.100000000000001" customHeight="1">
      <c r="A976" s="250">
        <v>21399</v>
      </c>
      <c r="B976" s="303" t="s">
        <v>1055</v>
      </c>
      <c r="C976" s="287">
        <f>SUM(C977:C978)</f>
        <v>0</v>
      </c>
      <c r="D976" s="287">
        <f>SUM(D977:D978)</f>
        <v>0</v>
      </c>
    </row>
    <row r="977" spans="1:4" ht="20.100000000000001" customHeight="1">
      <c r="A977" s="250">
        <v>2139901</v>
      </c>
      <c r="B977" s="304" t="s">
        <v>1056</v>
      </c>
      <c r="C977" s="287">
        <v>0</v>
      </c>
      <c r="D977" s="287">
        <v>0</v>
      </c>
    </row>
    <row r="978" spans="1:4" ht="20.100000000000001" customHeight="1">
      <c r="A978" s="250">
        <v>2139999</v>
      </c>
      <c r="B978" s="304" t="s">
        <v>1057</v>
      </c>
      <c r="C978" s="287">
        <v>0</v>
      </c>
      <c r="D978" s="287">
        <v>0</v>
      </c>
    </row>
    <row r="979" spans="1:4" ht="20.100000000000001" customHeight="1">
      <c r="A979" s="250">
        <v>214</v>
      </c>
      <c r="B979" s="303" t="s">
        <v>1058</v>
      </c>
      <c r="C979" s="287">
        <f>C980+C1001+C1011+C1021+C1028</f>
        <v>0</v>
      </c>
      <c r="D979" s="287">
        <f>D980+D1001+D1011+D1021+D1028</f>
        <v>0</v>
      </c>
    </row>
    <row r="980" spans="1:4" ht="20.100000000000001" customHeight="1">
      <c r="A980" s="250">
        <v>21401</v>
      </c>
      <c r="B980" s="303" t="s">
        <v>1059</v>
      </c>
      <c r="C980" s="287">
        <f>SUM(C981:C1000)</f>
        <v>0</v>
      </c>
      <c r="D980" s="287">
        <f>SUM(D981:D1000)</f>
        <v>0</v>
      </c>
    </row>
    <row r="981" spans="1:4" ht="20.100000000000001" customHeight="1">
      <c r="A981" s="250">
        <v>2140101</v>
      </c>
      <c r="B981" s="304" t="s">
        <v>338</v>
      </c>
      <c r="C981" s="287">
        <v>0</v>
      </c>
      <c r="D981" s="287">
        <v>0</v>
      </c>
    </row>
    <row r="982" spans="1:4" ht="20.100000000000001" customHeight="1">
      <c r="A982" s="250">
        <v>2140102</v>
      </c>
      <c r="B982" s="304" t="s">
        <v>339</v>
      </c>
      <c r="C982" s="287">
        <v>0</v>
      </c>
      <c r="D982" s="287">
        <v>0</v>
      </c>
    </row>
    <row r="983" spans="1:4" ht="20.100000000000001" customHeight="1">
      <c r="A983" s="250">
        <v>2140103</v>
      </c>
      <c r="B983" s="304" t="s">
        <v>340</v>
      </c>
      <c r="C983" s="287">
        <v>0</v>
      </c>
      <c r="D983" s="287">
        <v>0</v>
      </c>
    </row>
    <row r="984" spans="1:4" ht="20.100000000000001" customHeight="1">
      <c r="A984" s="250">
        <v>2140104</v>
      </c>
      <c r="B984" s="304" t="s">
        <v>1060</v>
      </c>
      <c r="C984" s="287">
        <v>0</v>
      </c>
      <c r="D984" s="287">
        <v>0</v>
      </c>
    </row>
    <row r="985" spans="1:4" ht="20.100000000000001" customHeight="1">
      <c r="A985" s="250">
        <v>2140106</v>
      </c>
      <c r="B985" s="304" t="s">
        <v>1061</v>
      </c>
      <c r="C985" s="287">
        <v>0</v>
      </c>
      <c r="D985" s="287">
        <v>0</v>
      </c>
    </row>
    <row r="986" spans="1:4" ht="20.100000000000001" customHeight="1">
      <c r="A986" s="250">
        <v>2140109</v>
      </c>
      <c r="B986" s="304" t="s">
        <v>1062</v>
      </c>
      <c r="C986" s="287">
        <v>0</v>
      </c>
      <c r="D986" s="287">
        <v>0</v>
      </c>
    </row>
    <row r="987" spans="1:4" ht="20.100000000000001" customHeight="1">
      <c r="A987" s="250">
        <v>2140110</v>
      </c>
      <c r="B987" s="304" t="s">
        <v>1063</v>
      </c>
      <c r="C987" s="287">
        <v>0</v>
      </c>
      <c r="D987" s="287">
        <v>0</v>
      </c>
    </row>
    <row r="988" spans="1:4" ht="20.100000000000001" customHeight="1">
      <c r="A988" s="250">
        <v>2140112</v>
      </c>
      <c r="B988" s="304" t="s">
        <v>1064</v>
      </c>
      <c r="C988" s="287">
        <v>0</v>
      </c>
      <c r="D988" s="287">
        <v>0</v>
      </c>
    </row>
    <row r="989" spans="1:4" ht="20.100000000000001" customHeight="1">
      <c r="A989" s="250">
        <v>2140114</v>
      </c>
      <c r="B989" s="304" t="s">
        <v>1065</v>
      </c>
      <c r="C989" s="287">
        <v>0</v>
      </c>
      <c r="D989" s="287">
        <v>0</v>
      </c>
    </row>
    <row r="990" spans="1:4" ht="20.100000000000001" customHeight="1">
      <c r="A990" s="250">
        <v>2140122</v>
      </c>
      <c r="B990" s="304" t="s">
        <v>1066</v>
      </c>
      <c r="C990" s="287">
        <v>0</v>
      </c>
      <c r="D990" s="287">
        <v>0</v>
      </c>
    </row>
    <row r="991" spans="1:4" ht="20.100000000000001" customHeight="1">
      <c r="A991" s="250">
        <v>2140123</v>
      </c>
      <c r="B991" s="304" t="s">
        <v>1067</v>
      </c>
      <c r="C991" s="287">
        <v>0</v>
      </c>
      <c r="D991" s="287">
        <v>0</v>
      </c>
    </row>
    <row r="992" spans="1:4" ht="20.100000000000001" customHeight="1">
      <c r="A992" s="250">
        <v>2140127</v>
      </c>
      <c r="B992" s="304" t="s">
        <v>1068</v>
      </c>
      <c r="C992" s="287">
        <v>0</v>
      </c>
      <c r="D992" s="287">
        <v>0</v>
      </c>
    </row>
    <row r="993" spans="1:4" ht="20.100000000000001" customHeight="1">
      <c r="A993" s="250">
        <v>2140128</v>
      </c>
      <c r="B993" s="304" t="s">
        <v>1069</v>
      </c>
      <c r="C993" s="287">
        <v>0</v>
      </c>
      <c r="D993" s="287">
        <v>0</v>
      </c>
    </row>
    <row r="994" spans="1:4" ht="20.100000000000001" customHeight="1">
      <c r="A994" s="250">
        <v>2140129</v>
      </c>
      <c r="B994" s="304" t="s">
        <v>1070</v>
      </c>
      <c r="C994" s="287">
        <v>0</v>
      </c>
      <c r="D994" s="287">
        <v>0</v>
      </c>
    </row>
    <row r="995" spans="1:4" ht="20.100000000000001" customHeight="1">
      <c r="A995" s="250">
        <v>2140130</v>
      </c>
      <c r="B995" s="304" t="s">
        <v>1071</v>
      </c>
      <c r="C995" s="287">
        <v>0</v>
      </c>
      <c r="D995" s="287">
        <v>0</v>
      </c>
    </row>
    <row r="996" spans="1:4" ht="20.100000000000001" customHeight="1">
      <c r="A996" s="250">
        <v>2140131</v>
      </c>
      <c r="B996" s="304" t="s">
        <v>1072</v>
      </c>
      <c r="C996" s="287">
        <v>0</v>
      </c>
      <c r="D996" s="287">
        <v>0</v>
      </c>
    </row>
    <row r="997" spans="1:4" ht="20.100000000000001" customHeight="1">
      <c r="A997" s="250">
        <v>2140133</v>
      </c>
      <c r="B997" s="304" t="s">
        <v>1073</v>
      </c>
      <c r="C997" s="287">
        <v>0</v>
      </c>
      <c r="D997" s="287">
        <v>0</v>
      </c>
    </row>
    <row r="998" spans="1:4" ht="20.100000000000001" customHeight="1">
      <c r="A998" s="250">
        <v>2140136</v>
      </c>
      <c r="B998" s="304" t="s">
        <v>1074</v>
      </c>
      <c r="C998" s="287">
        <v>0</v>
      </c>
      <c r="D998" s="287">
        <v>0</v>
      </c>
    </row>
    <row r="999" spans="1:4" ht="20.100000000000001" customHeight="1">
      <c r="A999" s="250">
        <v>2140138</v>
      </c>
      <c r="B999" s="304" t="s">
        <v>1075</v>
      </c>
      <c r="C999" s="287">
        <v>0</v>
      </c>
      <c r="D999" s="287">
        <v>0</v>
      </c>
    </row>
    <row r="1000" spans="1:4" ht="20.100000000000001" customHeight="1">
      <c r="A1000" s="250">
        <v>2140199</v>
      </c>
      <c r="B1000" s="304" t="s">
        <v>1076</v>
      </c>
      <c r="C1000" s="287">
        <v>0</v>
      </c>
      <c r="D1000" s="287">
        <v>0</v>
      </c>
    </row>
    <row r="1001" spans="1:4" ht="20.100000000000001" customHeight="1">
      <c r="A1001" s="250">
        <v>21402</v>
      </c>
      <c r="B1001" s="303" t="s">
        <v>1077</v>
      </c>
      <c r="C1001" s="287">
        <f>SUM(C1002:C1010)</f>
        <v>0</v>
      </c>
      <c r="D1001" s="287">
        <f>SUM(D1002:D1010)</f>
        <v>0</v>
      </c>
    </row>
    <row r="1002" spans="1:4" ht="20.100000000000001" customHeight="1">
      <c r="A1002" s="250">
        <v>2140201</v>
      </c>
      <c r="B1002" s="304" t="s">
        <v>338</v>
      </c>
      <c r="C1002" s="287">
        <v>0</v>
      </c>
      <c r="D1002" s="287">
        <v>0</v>
      </c>
    </row>
    <row r="1003" spans="1:4" ht="20.100000000000001" customHeight="1">
      <c r="A1003" s="250">
        <v>2140202</v>
      </c>
      <c r="B1003" s="304" t="s">
        <v>339</v>
      </c>
      <c r="C1003" s="287">
        <v>0</v>
      </c>
      <c r="D1003" s="287">
        <v>0</v>
      </c>
    </row>
    <row r="1004" spans="1:4" ht="20.100000000000001" customHeight="1">
      <c r="A1004" s="250">
        <v>2140203</v>
      </c>
      <c r="B1004" s="304" t="s">
        <v>340</v>
      </c>
      <c r="C1004" s="287">
        <v>0</v>
      </c>
      <c r="D1004" s="287">
        <v>0</v>
      </c>
    </row>
    <row r="1005" spans="1:4" ht="20.100000000000001" customHeight="1">
      <c r="A1005" s="250">
        <v>2140204</v>
      </c>
      <c r="B1005" s="304" t="s">
        <v>1078</v>
      </c>
      <c r="C1005" s="287">
        <v>0</v>
      </c>
      <c r="D1005" s="287">
        <v>0</v>
      </c>
    </row>
    <row r="1006" spans="1:4" ht="20.100000000000001" customHeight="1">
      <c r="A1006" s="250">
        <v>2140205</v>
      </c>
      <c r="B1006" s="304" t="s">
        <v>1079</v>
      </c>
      <c r="C1006" s="287">
        <v>0</v>
      </c>
      <c r="D1006" s="287">
        <v>0</v>
      </c>
    </row>
    <row r="1007" spans="1:4" ht="20.100000000000001" customHeight="1">
      <c r="A1007" s="250">
        <v>2140206</v>
      </c>
      <c r="B1007" s="304" t="s">
        <v>1080</v>
      </c>
      <c r="C1007" s="287">
        <v>0</v>
      </c>
      <c r="D1007" s="287">
        <v>0</v>
      </c>
    </row>
    <row r="1008" spans="1:4" ht="20.100000000000001" customHeight="1">
      <c r="A1008" s="250">
        <v>2140207</v>
      </c>
      <c r="B1008" s="304" t="s">
        <v>1081</v>
      </c>
      <c r="C1008" s="287">
        <v>0</v>
      </c>
      <c r="D1008" s="287">
        <v>0</v>
      </c>
    </row>
    <row r="1009" spans="1:4" ht="20.100000000000001" customHeight="1">
      <c r="A1009" s="250">
        <v>2140208</v>
      </c>
      <c r="B1009" s="304" t="s">
        <v>1082</v>
      </c>
      <c r="C1009" s="287">
        <v>0</v>
      </c>
      <c r="D1009" s="287">
        <v>0</v>
      </c>
    </row>
    <row r="1010" spans="1:4" ht="20.100000000000001" customHeight="1">
      <c r="A1010" s="250">
        <v>2140299</v>
      </c>
      <c r="B1010" s="304" t="s">
        <v>1083</v>
      </c>
      <c r="C1010" s="287">
        <v>0</v>
      </c>
      <c r="D1010" s="287">
        <v>0</v>
      </c>
    </row>
    <row r="1011" spans="1:4" ht="20.100000000000001" customHeight="1">
      <c r="A1011" s="250">
        <v>21403</v>
      </c>
      <c r="B1011" s="303" t="s">
        <v>1084</v>
      </c>
      <c r="C1011" s="287">
        <f>SUM(C1012:C1020)</f>
        <v>0</v>
      </c>
      <c r="D1011" s="287">
        <f>SUM(D1012:D1020)</f>
        <v>0</v>
      </c>
    </row>
    <row r="1012" spans="1:4" ht="20.100000000000001" customHeight="1">
      <c r="A1012" s="250">
        <v>2140301</v>
      </c>
      <c r="B1012" s="304" t="s">
        <v>338</v>
      </c>
      <c r="C1012" s="287">
        <v>0</v>
      </c>
      <c r="D1012" s="287">
        <v>0</v>
      </c>
    </row>
    <row r="1013" spans="1:4" ht="20.100000000000001" customHeight="1">
      <c r="A1013" s="250">
        <v>2140302</v>
      </c>
      <c r="B1013" s="304" t="s">
        <v>339</v>
      </c>
      <c r="C1013" s="287">
        <v>0</v>
      </c>
      <c r="D1013" s="287">
        <v>0</v>
      </c>
    </row>
    <row r="1014" spans="1:4" ht="20.100000000000001" customHeight="1">
      <c r="A1014" s="250">
        <v>2140303</v>
      </c>
      <c r="B1014" s="304" t="s">
        <v>340</v>
      </c>
      <c r="C1014" s="287">
        <v>0</v>
      </c>
      <c r="D1014" s="287">
        <v>0</v>
      </c>
    </row>
    <row r="1015" spans="1:4" ht="20.100000000000001" customHeight="1">
      <c r="A1015" s="250">
        <v>2140304</v>
      </c>
      <c r="B1015" s="304" t="s">
        <v>1085</v>
      </c>
      <c r="C1015" s="287">
        <v>0</v>
      </c>
      <c r="D1015" s="287">
        <v>0</v>
      </c>
    </row>
    <row r="1016" spans="1:4" ht="20.100000000000001" customHeight="1">
      <c r="A1016" s="250">
        <v>2140305</v>
      </c>
      <c r="B1016" s="304" t="s">
        <v>1086</v>
      </c>
      <c r="C1016" s="287">
        <v>0</v>
      </c>
      <c r="D1016" s="287">
        <v>0</v>
      </c>
    </row>
    <row r="1017" spans="1:4" ht="20.100000000000001" customHeight="1">
      <c r="A1017" s="250">
        <v>2140306</v>
      </c>
      <c r="B1017" s="304" t="s">
        <v>1087</v>
      </c>
      <c r="C1017" s="287">
        <v>0</v>
      </c>
      <c r="D1017" s="287">
        <v>0</v>
      </c>
    </row>
    <row r="1018" spans="1:4" ht="20.100000000000001" customHeight="1">
      <c r="A1018" s="250">
        <v>2140307</v>
      </c>
      <c r="B1018" s="304" t="s">
        <v>1088</v>
      </c>
      <c r="C1018" s="287">
        <v>0</v>
      </c>
      <c r="D1018" s="287">
        <v>0</v>
      </c>
    </row>
    <row r="1019" spans="1:4" ht="20.100000000000001" customHeight="1">
      <c r="A1019" s="250">
        <v>2140308</v>
      </c>
      <c r="B1019" s="304" t="s">
        <v>1089</v>
      </c>
      <c r="C1019" s="287">
        <v>0</v>
      </c>
      <c r="D1019" s="287">
        <v>0</v>
      </c>
    </row>
    <row r="1020" spans="1:4" ht="20.100000000000001" customHeight="1">
      <c r="A1020" s="250">
        <v>2140399</v>
      </c>
      <c r="B1020" s="304" t="s">
        <v>1090</v>
      </c>
      <c r="C1020" s="287">
        <v>0</v>
      </c>
      <c r="D1020" s="287">
        <v>0</v>
      </c>
    </row>
    <row r="1021" spans="1:4" ht="20.100000000000001" customHeight="1">
      <c r="A1021" s="250">
        <v>21405</v>
      </c>
      <c r="B1021" s="303" t="s">
        <v>1091</v>
      </c>
      <c r="C1021" s="287">
        <f>SUM(C1022:C1027)</f>
        <v>0</v>
      </c>
      <c r="D1021" s="287">
        <f>SUM(D1022:D1027)</f>
        <v>0</v>
      </c>
    </row>
    <row r="1022" spans="1:4" ht="20.100000000000001" customHeight="1">
      <c r="A1022" s="250">
        <v>2140501</v>
      </c>
      <c r="B1022" s="304" t="s">
        <v>338</v>
      </c>
      <c r="C1022" s="287">
        <v>0</v>
      </c>
      <c r="D1022" s="287">
        <v>0</v>
      </c>
    </row>
    <row r="1023" spans="1:4" ht="20.100000000000001" customHeight="1">
      <c r="A1023" s="250">
        <v>2140502</v>
      </c>
      <c r="B1023" s="304" t="s">
        <v>339</v>
      </c>
      <c r="C1023" s="287">
        <v>0</v>
      </c>
      <c r="D1023" s="287">
        <v>0</v>
      </c>
    </row>
    <row r="1024" spans="1:4" ht="20.100000000000001" customHeight="1">
      <c r="A1024" s="250">
        <v>2140503</v>
      </c>
      <c r="B1024" s="304" t="s">
        <v>340</v>
      </c>
      <c r="C1024" s="287">
        <v>0</v>
      </c>
      <c r="D1024" s="287">
        <v>0</v>
      </c>
    </row>
    <row r="1025" spans="1:4" ht="20.100000000000001" customHeight="1">
      <c r="A1025" s="250">
        <v>2140504</v>
      </c>
      <c r="B1025" s="304" t="s">
        <v>1082</v>
      </c>
      <c r="C1025" s="287">
        <v>0</v>
      </c>
      <c r="D1025" s="287">
        <v>0</v>
      </c>
    </row>
    <row r="1026" spans="1:4" ht="20.100000000000001" customHeight="1">
      <c r="A1026" s="250">
        <v>2140505</v>
      </c>
      <c r="B1026" s="304" t="s">
        <v>1092</v>
      </c>
      <c r="C1026" s="287">
        <v>0</v>
      </c>
      <c r="D1026" s="287">
        <v>0</v>
      </c>
    </row>
    <row r="1027" spans="1:4" ht="20.100000000000001" customHeight="1">
      <c r="A1027" s="250">
        <v>2140599</v>
      </c>
      <c r="B1027" s="304" t="s">
        <v>1093</v>
      </c>
      <c r="C1027" s="287">
        <v>0</v>
      </c>
      <c r="D1027" s="287">
        <v>0</v>
      </c>
    </row>
    <row r="1028" spans="1:4" ht="20.100000000000001" customHeight="1">
      <c r="A1028" s="250">
        <v>21499</v>
      </c>
      <c r="B1028" s="303" t="s">
        <v>1094</v>
      </c>
      <c r="C1028" s="287">
        <f>SUM(C1029:C1030)</f>
        <v>0</v>
      </c>
      <c r="D1028" s="287">
        <f>SUM(D1029:D1030)</f>
        <v>0</v>
      </c>
    </row>
    <row r="1029" spans="1:4" ht="20.100000000000001" customHeight="1">
      <c r="A1029" s="250">
        <v>2149901</v>
      </c>
      <c r="B1029" s="304" t="s">
        <v>1095</v>
      </c>
      <c r="C1029" s="287">
        <v>0</v>
      </c>
      <c r="D1029" s="287">
        <v>0</v>
      </c>
    </row>
    <row r="1030" spans="1:4" ht="20.100000000000001" customHeight="1">
      <c r="A1030" s="250">
        <v>2149999</v>
      </c>
      <c r="B1030" s="304" t="s">
        <v>1096</v>
      </c>
      <c r="C1030" s="287">
        <v>0</v>
      </c>
      <c r="D1030" s="287">
        <v>0</v>
      </c>
    </row>
    <row r="1031" spans="1:4" ht="20.100000000000001" customHeight="1">
      <c r="A1031" s="250">
        <v>215</v>
      </c>
      <c r="B1031" s="303" t="s">
        <v>1097</v>
      </c>
      <c r="C1031" s="287">
        <f>C1032+C1042+C1058+C1063+C1074+C1081+C1089</f>
        <v>15986</v>
      </c>
      <c r="D1031" s="287">
        <f>D1032+D1042+D1058+D1063+D1074+D1081+D1089</f>
        <v>10100</v>
      </c>
    </row>
    <row r="1032" spans="1:4" ht="20.100000000000001" customHeight="1">
      <c r="A1032" s="250">
        <v>21501</v>
      </c>
      <c r="B1032" s="303" t="s">
        <v>1098</v>
      </c>
      <c r="C1032" s="287">
        <f>SUM(C1033:C1041)</f>
        <v>5</v>
      </c>
      <c r="D1032" s="287">
        <f>SUM(D1033:D1041)</f>
        <v>0</v>
      </c>
    </row>
    <row r="1033" spans="1:4" ht="20.100000000000001" customHeight="1">
      <c r="A1033" s="250">
        <v>2150101</v>
      </c>
      <c r="B1033" s="304" t="s">
        <v>338</v>
      </c>
      <c r="C1033" s="287">
        <v>0</v>
      </c>
      <c r="D1033" s="287">
        <v>0</v>
      </c>
    </row>
    <row r="1034" spans="1:4" ht="20.100000000000001" customHeight="1">
      <c r="A1034" s="250">
        <v>2150102</v>
      </c>
      <c r="B1034" s="304" t="s">
        <v>339</v>
      </c>
      <c r="C1034" s="287">
        <v>5</v>
      </c>
      <c r="D1034" s="287">
        <v>0</v>
      </c>
    </row>
    <row r="1035" spans="1:4" ht="20.100000000000001" customHeight="1">
      <c r="A1035" s="250">
        <v>2150103</v>
      </c>
      <c r="B1035" s="304" t="s">
        <v>340</v>
      </c>
      <c r="C1035" s="287">
        <v>0</v>
      </c>
      <c r="D1035" s="287">
        <v>0</v>
      </c>
    </row>
    <row r="1036" spans="1:4" ht="20.100000000000001" customHeight="1">
      <c r="A1036" s="250">
        <v>2150104</v>
      </c>
      <c r="B1036" s="304" t="s">
        <v>1099</v>
      </c>
      <c r="C1036" s="287">
        <v>0</v>
      </c>
      <c r="D1036" s="287">
        <v>0</v>
      </c>
    </row>
    <row r="1037" spans="1:4" ht="20.100000000000001" customHeight="1">
      <c r="A1037" s="250">
        <v>2150105</v>
      </c>
      <c r="B1037" s="304" t="s">
        <v>1100</v>
      </c>
      <c r="C1037" s="287">
        <v>0</v>
      </c>
      <c r="D1037" s="287">
        <v>0</v>
      </c>
    </row>
    <row r="1038" spans="1:4" ht="20.100000000000001" customHeight="1">
      <c r="A1038" s="250">
        <v>2150106</v>
      </c>
      <c r="B1038" s="304" t="s">
        <v>1101</v>
      </c>
      <c r="C1038" s="287">
        <v>0</v>
      </c>
      <c r="D1038" s="287">
        <v>0</v>
      </c>
    </row>
    <row r="1039" spans="1:4" ht="20.100000000000001" customHeight="1">
      <c r="A1039" s="250">
        <v>2150107</v>
      </c>
      <c r="B1039" s="304" t="s">
        <v>1102</v>
      </c>
      <c r="C1039" s="287">
        <v>0</v>
      </c>
      <c r="D1039" s="287">
        <v>0</v>
      </c>
    </row>
    <row r="1040" spans="1:4" ht="20.100000000000001" customHeight="1">
      <c r="A1040" s="250">
        <v>2150108</v>
      </c>
      <c r="B1040" s="304" t="s">
        <v>1103</v>
      </c>
      <c r="C1040" s="287">
        <v>0</v>
      </c>
      <c r="D1040" s="287">
        <v>0</v>
      </c>
    </row>
    <row r="1041" spans="1:4" ht="20.100000000000001" customHeight="1">
      <c r="A1041" s="250">
        <v>2150199</v>
      </c>
      <c r="B1041" s="304" t="s">
        <v>1104</v>
      </c>
      <c r="C1041" s="287">
        <v>0</v>
      </c>
      <c r="D1041" s="287">
        <v>0</v>
      </c>
    </row>
    <row r="1042" spans="1:4" ht="20.100000000000001" customHeight="1">
      <c r="A1042" s="250">
        <v>21502</v>
      </c>
      <c r="B1042" s="303" t="s">
        <v>1105</v>
      </c>
      <c r="C1042" s="287">
        <f>SUM(C1043:C1057)</f>
        <v>0</v>
      </c>
      <c r="D1042" s="287">
        <f>SUM(D1043:D1057)</f>
        <v>0</v>
      </c>
    </row>
    <row r="1043" spans="1:4" ht="20.100000000000001" customHeight="1">
      <c r="A1043" s="250">
        <v>2150201</v>
      </c>
      <c r="B1043" s="304" t="s">
        <v>338</v>
      </c>
      <c r="C1043" s="287">
        <v>0</v>
      </c>
      <c r="D1043" s="287">
        <v>0</v>
      </c>
    </row>
    <row r="1044" spans="1:4" ht="20.100000000000001" customHeight="1">
      <c r="A1044" s="250">
        <v>2150202</v>
      </c>
      <c r="B1044" s="304" t="s">
        <v>339</v>
      </c>
      <c r="C1044" s="287">
        <v>0</v>
      </c>
      <c r="D1044" s="287">
        <v>0</v>
      </c>
    </row>
    <row r="1045" spans="1:4" ht="20.100000000000001" customHeight="1">
      <c r="A1045" s="250">
        <v>2150203</v>
      </c>
      <c r="B1045" s="304" t="s">
        <v>340</v>
      </c>
      <c r="C1045" s="287">
        <v>0</v>
      </c>
      <c r="D1045" s="287">
        <v>0</v>
      </c>
    </row>
    <row r="1046" spans="1:4" ht="20.100000000000001" customHeight="1">
      <c r="A1046" s="250">
        <v>2150204</v>
      </c>
      <c r="B1046" s="304" t="s">
        <v>1106</v>
      </c>
      <c r="C1046" s="287">
        <v>0</v>
      </c>
      <c r="D1046" s="287">
        <v>0</v>
      </c>
    </row>
    <row r="1047" spans="1:4" ht="20.100000000000001" customHeight="1">
      <c r="A1047" s="250">
        <v>2150205</v>
      </c>
      <c r="B1047" s="304" t="s">
        <v>1107</v>
      </c>
      <c r="C1047" s="287">
        <v>0</v>
      </c>
      <c r="D1047" s="287">
        <v>0</v>
      </c>
    </row>
    <row r="1048" spans="1:4" ht="20.100000000000001" customHeight="1">
      <c r="A1048" s="250">
        <v>2150206</v>
      </c>
      <c r="B1048" s="304" t="s">
        <v>1108</v>
      </c>
      <c r="C1048" s="287">
        <v>0</v>
      </c>
      <c r="D1048" s="287">
        <v>0</v>
      </c>
    </row>
    <row r="1049" spans="1:4" ht="20.100000000000001" customHeight="1">
      <c r="A1049" s="250">
        <v>2150207</v>
      </c>
      <c r="B1049" s="304" t="s">
        <v>1109</v>
      </c>
      <c r="C1049" s="287">
        <v>0</v>
      </c>
      <c r="D1049" s="287">
        <v>0</v>
      </c>
    </row>
    <row r="1050" spans="1:4" ht="20.100000000000001" customHeight="1">
      <c r="A1050" s="250">
        <v>2150208</v>
      </c>
      <c r="B1050" s="304" t="s">
        <v>1110</v>
      </c>
      <c r="C1050" s="287">
        <v>0</v>
      </c>
      <c r="D1050" s="287">
        <v>0</v>
      </c>
    </row>
    <row r="1051" spans="1:4" ht="20.100000000000001" customHeight="1">
      <c r="A1051" s="250">
        <v>2150209</v>
      </c>
      <c r="B1051" s="304" t="s">
        <v>1111</v>
      </c>
      <c r="C1051" s="287">
        <v>0</v>
      </c>
      <c r="D1051" s="287">
        <v>0</v>
      </c>
    </row>
    <row r="1052" spans="1:4" ht="20.100000000000001" customHeight="1">
      <c r="A1052" s="250">
        <v>2150210</v>
      </c>
      <c r="B1052" s="304" t="s">
        <v>1112</v>
      </c>
      <c r="C1052" s="287">
        <v>0</v>
      </c>
      <c r="D1052" s="287">
        <v>0</v>
      </c>
    </row>
    <row r="1053" spans="1:4" ht="20.100000000000001" customHeight="1">
      <c r="A1053" s="250">
        <v>2150212</v>
      </c>
      <c r="B1053" s="304" t="s">
        <v>1113</v>
      </c>
      <c r="C1053" s="287">
        <v>0</v>
      </c>
      <c r="D1053" s="287">
        <v>0</v>
      </c>
    </row>
    <row r="1054" spans="1:4" ht="20.100000000000001" customHeight="1">
      <c r="A1054" s="250">
        <v>2150213</v>
      </c>
      <c r="B1054" s="304" t="s">
        <v>1114</v>
      </c>
      <c r="C1054" s="287">
        <v>0</v>
      </c>
      <c r="D1054" s="287">
        <v>0</v>
      </c>
    </row>
    <row r="1055" spans="1:4" ht="20.100000000000001" customHeight="1">
      <c r="A1055" s="250">
        <v>2150214</v>
      </c>
      <c r="B1055" s="304" t="s">
        <v>1115</v>
      </c>
      <c r="C1055" s="287">
        <v>0</v>
      </c>
      <c r="D1055" s="287">
        <v>0</v>
      </c>
    </row>
    <row r="1056" spans="1:4" ht="20.100000000000001" customHeight="1">
      <c r="A1056" s="250">
        <v>2150215</v>
      </c>
      <c r="B1056" s="304" t="s">
        <v>1116</v>
      </c>
      <c r="C1056" s="287">
        <v>0</v>
      </c>
      <c r="D1056" s="287">
        <v>0</v>
      </c>
    </row>
    <row r="1057" spans="1:4" ht="20.100000000000001" customHeight="1">
      <c r="A1057" s="250">
        <v>2150299</v>
      </c>
      <c r="B1057" s="304" t="s">
        <v>1117</v>
      </c>
      <c r="C1057" s="287">
        <v>0</v>
      </c>
      <c r="D1057" s="287">
        <v>0</v>
      </c>
    </row>
    <row r="1058" spans="1:4" ht="20.100000000000001" customHeight="1">
      <c r="A1058" s="250">
        <v>21503</v>
      </c>
      <c r="B1058" s="303" t="s">
        <v>1118</v>
      </c>
      <c r="C1058" s="287">
        <f>SUM(C1059:C1062)</f>
        <v>0</v>
      </c>
      <c r="D1058" s="287">
        <f>SUM(D1059:D1062)</f>
        <v>0</v>
      </c>
    </row>
    <row r="1059" spans="1:4" ht="20.100000000000001" customHeight="1">
      <c r="A1059" s="250">
        <v>2150301</v>
      </c>
      <c r="B1059" s="304" t="s">
        <v>338</v>
      </c>
      <c r="C1059" s="287">
        <v>0</v>
      </c>
      <c r="D1059" s="287">
        <v>0</v>
      </c>
    </row>
    <row r="1060" spans="1:4" ht="20.100000000000001" customHeight="1">
      <c r="A1060" s="250">
        <v>2150302</v>
      </c>
      <c r="B1060" s="304" t="s">
        <v>339</v>
      </c>
      <c r="C1060" s="287">
        <v>0</v>
      </c>
      <c r="D1060" s="287">
        <v>0</v>
      </c>
    </row>
    <row r="1061" spans="1:4" ht="20.100000000000001" customHeight="1">
      <c r="A1061" s="250">
        <v>2150303</v>
      </c>
      <c r="B1061" s="304" t="s">
        <v>340</v>
      </c>
      <c r="C1061" s="287">
        <v>0</v>
      </c>
      <c r="D1061" s="287">
        <v>0</v>
      </c>
    </row>
    <row r="1062" spans="1:4" ht="20.100000000000001" customHeight="1">
      <c r="A1062" s="250">
        <v>2150399</v>
      </c>
      <c r="B1062" s="304" t="s">
        <v>1119</v>
      </c>
      <c r="C1062" s="287">
        <v>0</v>
      </c>
      <c r="D1062" s="287">
        <v>0</v>
      </c>
    </row>
    <row r="1063" spans="1:4" ht="20.100000000000001" customHeight="1">
      <c r="A1063" s="250">
        <v>21505</v>
      </c>
      <c r="B1063" s="303" t="s">
        <v>1120</v>
      </c>
      <c r="C1063" s="287">
        <f>SUM(C1064:C1073)</f>
        <v>0</v>
      </c>
      <c r="D1063" s="287">
        <f>SUM(D1064:D1073)</f>
        <v>0</v>
      </c>
    </row>
    <row r="1064" spans="1:4" ht="20.100000000000001" customHeight="1">
      <c r="A1064" s="250">
        <v>2150501</v>
      </c>
      <c r="B1064" s="304" t="s">
        <v>338</v>
      </c>
      <c r="C1064" s="287">
        <v>0</v>
      </c>
      <c r="D1064" s="287">
        <v>0</v>
      </c>
    </row>
    <row r="1065" spans="1:4" ht="20.100000000000001" customHeight="1">
      <c r="A1065" s="250">
        <v>2150502</v>
      </c>
      <c r="B1065" s="304" t="s">
        <v>339</v>
      </c>
      <c r="C1065" s="287">
        <v>0</v>
      </c>
      <c r="D1065" s="287">
        <v>0</v>
      </c>
    </row>
    <row r="1066" spans="1:4" ht="20.100000000000001" customHeight="1">
      <c r="A1066" s="250">
        <v>2150503</v>
      </c>
      <c r="B1066" s="304" t="s">
        <v>340</v>
      </c>
      <c r="C1066" s="287">
        <v>0</v>
      </c>
      <c r="D1066" s="287">
        <v>0</v>
      </c>
    </row>
    <row r="1067" spans="1:4" ht="20.100000000000001" customHeight="1">
      <c r="A1067" s="250">
        <v>2150505</v>
      </c>
      <c r="B1067" s="304" t="s">
        <v>1121</v>
      </c>
      <c r="C1067" s="287">
        <v>0</v>
      </c>
      <c r="D1067" s="287">
        <v>0</v>
      </c>
    </row>
    <row r="1068" spans="1:4" ht="20.100000000000001" customHeight="1">
      <c r="A1068" s="250">
        <v>2150507</v>
      </c>
      <c r="B1068" s="304" t="s">
        <v>1122</v>
      </c>
      <c r="C1068" s="287">
        <v>0</v>
      </c>
      <c r="D1068" s="287">
        <v>0</v>
      </c>
    </row>
    <row r="1069" spans="1:4" ht="20.100000000000001" customHeight="1">
      <c r="A1069" s="250">
        <v>2150508</v>
      </c>
      <c r="B1069" s="304" t="s">
        <v>1123</v>
      </c>
      <c r="C1069" s="287">
        <v>0</v>
      </c>
      <c r="D1069" s="287">
        <v>0</v>
      </c>
    </row>
    <row r="1070" spans="1:4" ht="20.100000000000001" customHeight="1">
      <c r="A1070" s="250">
        <v>2150516</v>
      </c>
      <c r="B1070" s="304" t="s">
        <v>1124</v>
      </c>
      <c r="C1070" s="287">
        <v>0</v>
      </c>
      <c r="D1070" s="287">
        <v>0</v>
      </c>
    </row>
    <row r="1071" spans="1:4" ht="20.100000000000001" customHeight="1">
      <c r="A1071" s="250">
        <v>2150517</v>
      </c>
      <c r="B1071" s="304" t="s">
        <v>1125</v>
      </c>
      <c r="C1071" s="287">
        <v>0</v>
      </c>
      <c r="D1071" s="287">
        <v>0</v>
      </c>
    </row>
    <row r="1072" spans="1:4" ht="20.100000000000001" customHeight="1">
      <c r="A1072" s="250">
        <v>2150550</v>
      </c>
      <c r="B1072" s="304" t="s">
        <v>347</v>
      </c>
      <c r="C1072" s="287">
        <v>0</v>
      </c>
      <c r="D1072" s="287">
        <v>0</v>
      </c>
    </row>
    <row r="1073" spans="1:4" ht="20.100000000000001" customHeight="1">
      <c r="A1073" s="250">
        <v>2150599</v>
      </c>
      <c r="B1073" s="304" t="s">
        <v>1126</v>
      </c>
      <c r="C1073" s="287">
        <v>0</v>
      </c>
      <c r="D1073" s="287">
        <v>0</v>
      </c>
    </row>
    <row r="1074" spans="1:4" ht="20.100000000000001" customHeight="1">
      <c r="A1074" s="250">
        <v>21507</v>
      </c>
      <c r="B1074" s="303" t="s">
        <v>1127</v>
      </c>
      <c r="C1074" s="287">
        <f>SUM(C1075:C1080)</f>
        <v>13397</v>
      </c>
      <c r="D1074" s="287">
        <f>SUM(D1075:D1080)</f>
        <v>10011</v>
      </c>
    </row>
    <row r="1075" spans="1:4" ht="20.100000000000001" customHeight="1">
      <c r="A1075" s="250">
        <v>2150701</v>
      </c>
      <c r="B1075" s="304" t="s">
        <v>338</v>
      </c>
      <c r="C1075" s="287">
        <v>385</v>
      </c>
      <c r="D1075" s="287">
        <v>341</v>
      </c>
    </row>
    <row r="1076" spans="1:4" ht="20.100000000000001" customHeight="1">
      <c r="A1076" s="250">
        <v>2150702</v>
      </c>
      <c r="B1076" s="304" t="s">
        <v>339</v>
      </c>
      <c r="C1076" s="287">
        <v>31</v>
      </c>
      <c r="D1076" s="287">
        <v>71</v>
      </c>
    </row>
    <row r="1077" spans="1:4" ht="20.100000000000001" customHeight="1">
      <c r="A1077" s="250">
        <v>2150703</v>
      </c>
      <c r="B1077" s="304" t="s">
        <v>340</v>
      </c>
      <c r="C1077" s="287">
        <v>0</v>
      </c>
      <c r="D1077" s="287">
        <v>0</v>
      </c>
    </row>
    <row r="1078" spans="1:4" ht="20.100000000000001" customHeight="1">
      <c r="A1078" s="250">
        <v>2150704</v>
      </c>
      <c r="B1078" s="304" t="s">
        <v>1128</v>
      </c>
      <c r="C1078" s="287">
        <v>0</v>
      </c>
      <c r="D1078" s="287">
        <v>0</v>
      </c>
    </row>
    <row r="1079" spans="1:4" ht="20.100000000000001" customHeight="1">
      <c r="A1079" s="250">
        <v>2150705</v>
      </c>
      <c r="B1079" s="304" t="s">
        <v>1129</v>
      </c>
      <c r="C1079" s="287">
        <v>0</v>
      </c>
      <c r="D1079" s="287">
        <v>0</v>
      </c>
    </row>
    <row r="1080" spans="1:4" ht="20.100000000000001" customHeight="1">
      <c r="A1080" s="250">
        <v>2150799</v>
      </c>
      <c r="B1080" s="304" t="s">
        <v>1130</v>
      </c>
      <c r="C1080" s="287">
        <v>12981</v>
      </c>
      <c r="D1080" s="287">
        <v>9599</v>
      </c>
    </row>
    <row r="1081" spans="1:4" ht="20.100000000000001" customHeight="1">
      <c r="A1081" s="250">
        <v>21508</v>
      </c>
      <c r="B1081" s="303" t="s">
        <v>1131</v>
      </c>
      <c r="C1081" s="287">
        <f>SUM(C1082:C1088)</f>
        <v>2584</v>
      </c>
      <c r="D1081" s="287">
        <f>SUM(D1082:D1088)</f>
        <v>89</v>
      </c>
    </row>
    <row r="1082" spans="1:4" ht="20.100000000000001" customHeight="1">
      <c r="A1082" s="250">
        <v>2150801</v>
      </c>
      <c r="B1082" s="304" t="s">
        <v>338</v>
      </c>
      <c r="C1082" s="287">
        <v>0</v>
      </c>
      <c r="D1082" s="287">
        <v>0</v>
      </c>
    </row>
    <row r="1083" spans="1:4" ht="20.100000000000001" customHeight="1">
      <c r="A1083" s="250">
        <v>2150802</v>
      </c>
      <c r="B1083" s="304" t="s">
        <v>339</v>
      </c>
      <c r="C1083" s="287">
        <v>0</v>
      </c>
      <c r="D1083" s="287">
        <v>0</v>
      </c>
    </row>
    <row r="1084" spans="1:4" ht="20.100000000000001" customHeight="1">
      <c r="A1084" s="250">
        <v>2150803</v>
      </c>
      <c r="B1084" s="304" t="s">
        <v>340</v>
      </c>
      <c r="C1084" s="287">
        <v>0</v>
      </c>
      <c r="D1084" s="287">
        <v>0</v>
      </c>
    </row>
    <row r="1085" spans="1:4" ht="20.100000000000001" customHeight="1">
      <c r="A1085" s="250">
        <v>2150804</v>
      </c>
      <c r="B1085" s="304" t="s">
        <v>1132</v>
      </c>
      <c r="C1085" s="287">
        <v>0</v>
      </c>
      <c r="D1085" s="287">
        <v>0</v>
      </c>
    </row>
    <row r="1086" spans="1:4" ht="20.100000000000001" customHeight="1">
      <c r="A1086" s="250">
        <v>2150805</v>
      </c>
      <c r="B1086" s="304" t="s">
        <v>1133</v>
      </c>
      <c r="C1086" s="287">
        <v>2584</v>
      </c>
      <c r="D1086" s="287">
        <v>89</v>
      </c>
    </row>
    <row r="1087" spans="1:4" ht="20.100000000000001" customHeight="1">
      <c r="A1087" s="250">
        <v>2150806</v>
      </c>
      <c r="B1087" s="304" t="s">
        <v>1134</v>
      </c>
      <c r="C1087" s="287">
        <v>0</v>
      </c>
      <c r="D1087" s="287">
        <v>0</v>
      </c>
    </row>
    <row r="1088" spans="1:4" ht="20.100000000000001" customHeight="1">
      <c r="A1088" s="250">
        <v>2150899</v>
      </c>
      <c r="B1088" s="304" t="s">
        <v>1135</v>
      </c>
      <c r="C1088" s="287">
        <v>0</v>
      </c>
      <c r="D1088" s="287">
        <v>0</v>
      </c>
    </row>
    <row r="1089" spans="1:4" ht="20.100000000000001" customHeight="1">
      <c r="A1089" s="250">
        <v>21599</v>
      </c>
      <c r="B1089" s="303" t="s">
        <v>1136</v>
      </c>
      <c r="C1089" s="287">
        <f>SUM(C1090:C1094)</f>
        <v>0</v>
      </c>
      <c r="D1089" s="287">
        <f>SUM(D1090:D1094)</f>
        <v>0</v>
      </c>
    </row>
    <row r="1090" spans="1:4" ht="20.100000000000001" customHeight="1">
      <c r="A1090" s="250">
        <v>2159901</v>
      </c>
      <c r="B1090" s="304" t="s">
        <v>1137</v>
      </c>
      <c r="C1090" s="287">
        <v>0</v>
      </c>
      <c r="D1090" s="287">
        <v>0</v>
      </c>
    </row>
    <row r="1091" spans="1:4" ht="20.100000000000001" customHeight="1">
      <c r="A1091" s="250">
        <v>2159904</v>
      </c>
      <c r="B1091" s="304" t="s">
        <v>1138</v>
      </c>
      <c r="C1091" s="287">
        <v>0</v>
      </c>
      <c r="D1091" s="287">
        <v>0</v>
      </c>
    </row>
    <row r="1092" spans="1:4" ht="20.100000000000001" customHeight="1">
      <c r="A1092" s="250">
        <v>2159905</v>
      </c>
      <c r="B1092" s="304" t="s">
        <v>1139</v>
      </c>
      <c r="C1092" s="287">
        <v>0</v>
      </c>
      <c r="D1092" s="287">
        <v>0</v>
      </c>
    </row>
    <row r="1093" spans="1:4" ht="20.100000000000001" customHeight="1">
      <c r="A1093" s="250">
        <v>2159906</v>
      </c>
      <c r="B1093" s="304" t="s">
        <v>1140</v>
      </c>
      <c r="C1093" s="287">
        <v>0</v>
      </c>
      <c r="D1093" s="287">
        <v>0</v>
      </c>
    </row>
    <row r="1094" spans="1:4" ht="20.100000000000001" customHeight="1">
      <c r="A1094" s="250">
        <v>2159999</v>
      </c>
      <c r="B1094" s="304" t="s">
        <v>1141</v>
      </c>
      <c r="C1094" s="287">
        <v>0</v>
      </c>
      <c r="D1094" s="287">
        <v>0</v>
      </c>
    </row>
    <row r="1095" spans="1:4" ht="20.100000000000001" customHeight="1">
      <c r="A1095" s="250">
        <v>216</v>
      </c>
      <c r="B1095" s="303" t="s">
        <v>1142</v>
      </c>
      <c r="C1095" s="287">
        <f>C1096+C1106+C1112</f>
        <v>1214</v>
      </c>
      <c r="D1095" s="287">
        <f>D1096+D1106+D1112</f>
        <v>1200</v>
      </c>
    </row>
    <row r="1096" spans="1:4" ht="20.100000000000001" customHeight="1">
      <c r="A1096" s="250">
        <v>21602</v>
      </c>
      <c r="B1096" s="303" t="s">
        <v>1143</v>
      </c>
      <c r="C1096" s="287">
        <f>SUM(C1097:C1105)</f>
        <v>214</v>
      </c>
      <c r="D1096" s="287">
        <f>SUM(D1097:D1105)</f>
        <v>0</v>
      </c>
    </row>
    <row r="1097" spans="1:4" ht="20.100000000000001" customHeight="1">
      <c r="A1097" s="250">
        <v>2160201</v>
      </c>
      <c r="B1097" s="304" t="s">
        <v>338</v>
      </c>
      <c r="C1097" s="287">
        <v>0</v>
      </c>
      <c r="D1097" s="287">
        <v>0</v>
      </c>
    </row>
    <row r="1098" spans="1:4" ht="20.100000000000001" customHeight="1">
      <c r="A1098" s="250">
        <v>2160202</v>
      </c>
      <c r="B1098" s="304" t="s">
        <v>339</v>
      </c>
      <c r="C1098" s="287">
        <v>0</v>
      </c>
      <c r="D1098" s="287">
        <v>0</v>
      </c>
    </row>
    <row r="1099" spans="1:4" ht="20.100000000000001" customHeight="1">
      <c r="A1099" s="250">
        <v>2160203</v>
      </c>
      <c r="B1099" s="304" t="s">
        <v>340</v>
      </c>
      <c r="C1099" s="287">
        <v>0</v>
      </c>
      <c r="D1099" s="287">
        <v>0</v>
      </c>
    </row>
    <row r="1100" spans="1:4" ht="20.100000000000001" customHeight="1">
      <c r="A1100" s="250">
        <v>2160216</v>
      </c>
      <c r="B1100" s="304" t="s">
        <v>1144</v>
      </c>
      <c r="C1100" s="287">
        <v>0</v>
      </c>
      <c r="D1100" s="287">
        <v>0</v>
      </c>
    </row>
    <row r="1101" spans="1:4" ht="20.100000000000001" customHeight="1">
      <c r="A1101" s="250">
        <v>2160217</v>
      </c>
      <c r="B1101" s="304" t="s">
        <v>1145</v>
      </c>
      <c r="C1101" s="287">
        <v>0</v>
      </c>
      <c r="D1101" s="287">
        <v>0</v>
      </c>
    </row>
    <row r="1102" spans="1:4" ht="20.100000000000001" customHeight="1">
      <c r="A1102" s="250">
        <v>2160218</v>
      </c>
      <c r="B1102" s="304" t="s">
        <v>1146</v>
      </c>
      <c r="C1102" s="287">
        <v>0</v>
      </c>
      <c r="D1102" s="287">
        <v>0</v>
      </c>
    </row>
    <row r="1103" spans="1:4" ht="20.100000000000001" customHeight="1">
      <c r="A1103" s="250">
        <v>2160219</v>
      </c>
      <c r="B1103" s="304" t="s">
        <v>1147</v>
      </c>
      <c r="C1103" s="287">
        <v>0</v>
      </c>
      <c r="D1103" s="287">
        <v>0</v>
      </c>
    </row>
    <row r="1104" spans="1:4" ht="20.100000000000001" customHeight="1">
      <c r="A1104" s="250">
        <v>2160250</v>
      </c>
      <c r="B1104" s="304" t="s">
        <v>347</v>
      </c>
      <c r="C1104" s="287">
        <v>0</v>
      </c>
      <c r="D1104" s="287">
        <v>0</v>
      </c>
    </row>
    <row r="1105" spans="1:4" ht="20.100000000000001" customHeight="1">
      <c r="A1105" s="250">
        <v>2160299</v>
      </c>
      <c r="B1105" s="304" t="s">
        <v>1148</v>
      </c>
      <c r="C1105" s="287">
        <v>214</v>
      </c>
      <c r="D1105" s="287">
        <v>0</v>
      </c>
    </row>
    <row r="1106" spans="1:4" ht="20.100000000000001" customHeight="1">
      <c r="A1106" s="250">
        <v>21606</v>
      </c>
      <c r="B1106" s="303" t="s">
        <v>1149</v>
      </c>
      <c r="C1106" s="287">
        <f>SUM(C1107:C1111)</f>
        <v>0</v>
      </c>
      <c r="D1106" s="287">
        <f>SUM(D1107:D1111)</f>
        <v>0</v>
      </c>
    </row>
    <row r="1107" spans="1:4" ht="20.100000000000001" customHeight="1">
      <c r="A1107" s="250">
        <v>2160601</v>
      </c>
      <c r="B1107" s="304" t="s">
        <v>338</v>
      </c>
      <c r="C1107" s="287">
        <v>0</v>
      </c>
      <c r="D1107" s="287">
        <v>0</v>
      </c>
    </row>
    <row r="1108" spans="1:4" ht="20.100000000000001" customHeight="1">
      <c r="A1108" s="250">
        <v>2160602</v>
      </c>
      <c r="B1108" s="304" t="s">
        <v>339</v>
      </c>
      <c r="C1108" s="287">
        <v>0</v>
      </c>
      <c r="D1108" s="287">
        <v>0</v>
      </c>
    </row>
    <row r="1109" spans="1:4" ht="20.100000000000001" customHeight="1">
      <c r="A1109" s="250">
        <v>2160603</v>
      </c>
      <c r="B1109" s="304" t="s">
        <v>340</v>
      </c>
      <c r="C1109" s="287">
        <v>0</v>
      </c>
      <c r="D1109" s="287">
        <v>0</v>
      </c>
    </row>
    <row r="1110" spans="1:4" ht="20.100000000000001" customHeight="1">
      <c r="A1110" s="250">
        <v>2160607</v>
      </c>
      <c r="B1110" s="304" t="s">
        <v>1150</v>
      </c>
      <c r="C1110" s="287">
        <v>0</v>
      </c>
      <c r="D1110" s="287">
        <v>0</v>
      </c>
    </row>
    <row r="1111" spans="1:4" ht="20.100000000000001" customHeight="1">
      <c r="A1111" s="250">
        <v>2160699</v>
      </c>
      <c r="B1111" s="304" t="s">
        <v>1151</v>
      </c>
      <c r="C1111" s="287">
        <v>0</v>
      </c>
      <c r="D1111" s="287">
        <v>0</v>
      </c>
    </row>
    <row r="1112" spans="1:4" ht="20.100000000000001" customHeight="1">
      <c r="A1112" s="250">
        <v>21699</v>
      </c>
      <c r="B1112" s="303" t="s">
        <v>1152</v>
      </c>
      <c r="C1112" s="287">
        <f>SUM(C1113:C1114)</f>
        <v>1000</v>
      </c>
      <c r="D1112" s="287">
        <f>SUM(D1113:D1114)</f>
        <v>1200</v>
      </c>
    </row>
    <row r="1113" spans="1:4" ht="20.100000000000001" customHeight="1">
      <c r="A1113" s="250">
        <v>2169901</v>
      </c>
      <c r="B1113" s="304" t="s">
        <v>1153</v>
      </c>
      <c r="C1113" s="287">
        <v>1000</v>
      </c>
      <c r="D1113" s="287">
        <v>1200</v>
      </c>
    </row>
    <row r="1114" spans="1:4" ht="20.100000000000001" customHeight="1">
      <c r="A1114" s="250">
        <v>2169999</v>
      </c>
      <c r="B1114" s="304" t="s">
        <v>1154</v>
      </c>
      <c r="C1114" s="287">
        <v>0</v>
      </c>
      <c r="D1114" s="287">
        <v>0</v>
      </c>
    </row>
    <row r="1115" spans="1:4" ht="20.100000000000001" customHeight="1">
      <c r="A1115" s="250">
        <v>217</v>
      </c>
      <c r="B1115" s="303" t="s">
        <v>1155</v>
      </c>
      <c r="C1115" s="287">
        <f>C1116+C1123+C1133+C1139+C1142</f>
        <v>0</v>
      </c>
      <c r="D1115" s="287">
        <f>D1116+D1123+D1133+D1139+D1142</f>
        <v>2400</v>
      </c>
    </row>
    <row r="1116" spans="1:4" ht="20.100000000000001" customHeight="1">
      <c r="A1116" s="250">
        <v>21701</v>
      </c>
      <c r="B1116" s="303" t="s">
        <v>1156</v>
      </c>
      <c r="C1116" s="287">
        <f>SUM(C1117:C1122)</f>
        <v>0</v>
      </c>
      <c r="D1116" s="287">
        <f>SUM(D1117:D1122)</f>
        <v>0</v>
      </c>
    </row>
    <row r="1117" spans="1:4" ht="20.100000000000001" customHeight="1">
      <c r="A1117" s="250">
        <v>2170101</v>
      </c>
      <c r="B1117" s="304" t="s">
        <v>338</v>
      </c>
      <c r="C1117" s="287">
        <v>0</v>
      </c>
      <c r="D1117" s="287">
        <v>0</v>
      </c>
    </row>
    <row r="1118" spans="1:4" ht="20.100000000000001" customHeight="1">
      <c r="A1118" s="250">
        <v>2170102</v>
      </c>
      <c r="B1118" s="304" t="s">
        <v>339</v>
      </c>
      <c r="C1118" s="287">
        <v>0</v>
      </c>
      <c r="D1118" s="287">
        <v>0</v>
      </c>
    </row>
    <row r="1119" spans="1:4" ht="20.100000000000001" customHeight="1">
      <c r="A1119" s="250">
        <v>2170103</v>
      </c>
      <c r="B1119" s="304" t="s">
        <v>340</v>
      </c>
      <c r="C1119" s="287">
        <v>0</v>
      </c>
      <c r="D1119" s="287">
        <v>0</v>
      </c>
    </row>
    <row r="1120" spans="1:4" ht="20.100000000000001" customHeight="1">
      <c r="A1120" s="250">
        <v>2170104</v>
      </c>
      <c r="B1120" s="304" t="s">
        <v>1157</v>
      </c>
      <c r="C1120" s="287">
        <v>0</v>
      </c>
      <c r="D1120" s="287">
        <v>0</v>
      </c>
    </row>
    <row r="1121" spans="1:4" ht="20.100000000000001" customHeight="1">
      <c r="A1121" s="250">
        <v>2170150</v>
      </c>
      <c r="B1121" s="304" t="s">
        <v>347</v>
      </c>
      <c r="C1121" s="287">
        <v>0</v>
      </c>
      <c r="D1121" s="287">
        <v>0</v>
      </c>
    </row>
    <row r="1122" spans="1:4" ht="20.100000000000001" customHeight="1">
      <c r="A1122" s="250">
        <v>2170199</v>
      </c>
      <c r="B1122" s="304" t="s">
        <v>1158</v>
      </c>
      <c r="C1122" s="287">
        <v>0</v>
      </c>
      <c r="D1122" s="287">
        <v>0</v>
      </c>
    </row>
    <row r="1123" spans="1:4" ht="20.100000000000001" customHeight="1">
      <c r="A1123" s="250">
        <v>21702</v>
      </c>
      <c r="B1123" s="303" t="s">
        <v>1159</v>
      </c>
      <c r="C1123" s="287">
        <f>SUM(C1124:C1132)</f>
        <v>0</v>
      </c>
      <c r="D1123" s="287">
        <f>SUM(D1124:D1132)</f>
        <v>0</v>
      </c>
    </row>
    <row r="1124" spans="1:4" ht="20.100000000000001" customHeight="1">
      <c r="A1124" s="250">
        <v>2170201</v>
      </c>
      <c r="B1124" s="304" t="s">
        <v>1160</v>
      </c>
      <c r="C1124" s="287">
        <v>0</v>
      </c>
      <c r="D1124" s="287">
        <v>0</v>
      </c>
    </row>
    <row r="1125" spans="1:4" ht="20.100000000000001" customHeight="1">
      <c r="A1125" s="250">
        <v>2170202</v>
      </c>
      <c r="B1125" s="304" t="s">
        <v>1161</v>
      </c>
      <c r="C1125" s="287">
        <v>0</v>
      </c>
      <c r="D1125" s="287">
        <v>0</v>
      </c>
    </row>
    <row r="1126" spans="1:4" ht="20.100000000000001" customHeight="1">
      <c r="A1126" s="250">
        <v>2170203</v>
      </c>
      <c r="B1126" s="304" t="s">
        <v>1162</v>
      </c>
      <c r="C1126" s="287">
        <v>0</v>
      </c>
      <c r="D1126" s="287">
        <v>0</v>
      </c>
    </row>
    <row r="1127" spans="1:4" ht="20.100000000000001" customHeight="1">
      <c r="A1127" s="250">
        <v>2170204</v>
      </c>
      <c r="B1127" s="304" t="s">
        <v>1163</v>
      </c>
      <c r="C1127" s="287">
        <v>0</v>
      </c>
      <c r="D1127" s="287">
        <v>0</v>
      </c>
    </row>
    <row r="1128" spans="1:4" ht="20.100000000000001" customHeight="1">
      <c r="A1128" s="250">
        <v>2170205</v>
      </c>
      <c r="B1128" s="304" t="s">
        <v>1164</v>
      </c>
      <c r="C1128" s="287">
        <v>0</v>
      </c>
      <c r="D1128" s="287">
        <v>0</v>
      </c>
    </row>
    <row r="1129" spans="1:4" ht="20.100000000000001" customHeight="1">
      <c r="A1129" s="250">
        <v>2170206</v>
      </c>
      <c r="B1129" s="304" t="s">
        <v>1165</v>
      </c>
      <c r="C1129" s="287">
        <v>0</v>
      </c>
      <c r="D1129" s="287">
        <v>0</v>
      </c>
    </row>
    <row r="1130" spans="1:4" ht="20.100000000000001" customHeight="1">
      <c r="A1130" s="250">
        <v>2170207</v>
      </c>
      <c r="B1130" s="304" t="s">
        <v>1166</v>
      </c>
      <c r="C1130" s="287">
        <v>0</v>
      </c>
      <c r="D1130" s="287">
        <v>0</v>
      </c>
    </row>
    <row r="1131" spans="1:4" ht="20.100000000000001" customHeight="1">
      <c r="A1131" s="250">
        <v>2170208</v>
      </c>
      <c r="B1131" s="304" t="s">
        <v>1167</v>
      </c>
      <c r="C1131" s="287">
        <v>0</v>
      </c>
      <c r="D1131" s="287">
        <v>0</v>
      </c>
    </row>
    <row r="1132" spans="1:4" ht="20.100000000000001" customHeight="1">
      <c r="A1132" s="250">
        <v>2170299</v>
      </c>
      <c r="B1132" s="304" t="s">
        <v>1168</v>
      </c>
      <c r="C1132" s="287">
        <v>0</v>
      </c>
      <c r="D1132" s="287">
        <v>0</v>
      </c>
    </row>
    <row r="1133" spans="1:4" ht="20.100000000000001" customHeight="1">
      <c r="A1133" s="250">
        <v>21703</v>
      </c>
      <c r="B1133" s="303" t="s">
        <v>1169</v>
      </c>
      <c r="C1133" s="287">
        <f>SUM(C1134:C1138)</f>
        <v>0</v>
      </c>
      <c r="D1133" s="287">
        <f>SUM(D1134:D1138)</f>
        <v>2400</v>
      </c>
    </row>
    <row r="1134" spans="1:4" ht="20.100000000000001" customHeight="1">
      <c r="A1134" s="250">
        <v>2170301</v>
      </c>
      <c r="B1134" s="304" t="s">
        <v>1170</v>
      </c>
      <c r="C1134" s="287">
        <v>0</v>
      </c>
      <c r="D1134" s="287">
        <v>0</v>
      </c>
    </row>
    <row r="1135" spans="1:4" ht="20.100000000000001" customHeight="1">
      <c r="A1135" s="250">
        <v>2170302</v>
      </c>
      <c r="B1135" s="304" t="s">
        <v>1171</v>
      </c>
      <c r="C1135" s="287">
        <v>0</v>
      </c>
      <c r="D1135" s="287">
        <v>0</v>
      </c>
    </row>
    <row r="1136" spans="1:4" ht="20.100000000000001" customHeight="1">
      <c r="A1136" s="250">
        <v>2170303</v>
      </c>
      <c r="B1136" s="304" t="s">
        <v>1172</v>
      </c>
      <c r="C1136" s="287">
        <v>0</v>
      </c>
      <c r="D1136" s="287">
        <v>0</v>
      </c>
    </row>
    <row r="1137" spans="1:4" ht="20.100000000000001" customHeight="1">
      <c r="A1137" s="250">
        <v>2170304</v>
      </c>
      <c r="B1137" s="304" t="s">
        <v>1173</v>
      </c>
      <c r="C1137" s="287">
        <v>0</v>
      </c>
      <c r="D1137" s="287">
        <v>0</v>
      </c>
    </row>
    <row r="1138" spans="1:4" ht="20.100000000000001" customHeight="1">
      <c r="A1138" s="250">
        <v>2170399</v>
      </c>
      <c r="B1138" s="304" t="s">
        <v>1174</v>
      </c>
      <c r="C1138" s="287">
        <v>0</v>
      </c>
      <c r="D1138" s="287">
        <v>2400</v>
      </c>
    </row>
    <row r="1139" spans="1:4" ht="20.100000000000001" customHeight="1">
      <c r="A1139" s="250">
        <v>21704</v>
      </c>
      <c r="B1139" s="303" t="s">
        <v>1175</v>
      </c>
      <c r="C1139" s="287">
        <f>SUM(C1140:C1141)</f>
        <v>0</v>
      </c>
      <c r="D1139" s="287">
        <f>SUM(D1140:D1141)</f>
        <v>0</v>
      </c>
    </row>
    <row r="1140" spans="1:4" ht="20.100000000000001" customHeight="1">
      <c r="A1140" s="250">
        <v>2170401</v>
      </c>
      <c r="B1140" s="304" t="s">
        <v>1176</v>
      </c>
      <c r="C1140" s="287">
        <v>0</v>
      </c>
      <c r="D1140" s="287">
        <v>0</v>
      </c>
    </row>
    <row r="1141" spans="1:4" ht="20.100000000000001" customHeight="1">
      <c r="A1141" s="250">
        <v>2170499</v>
      </c>
      <c r="B1141" s="304" t="s">
        <v>1177</v>
      </c>
      <c r="C1141" s="287">
        <v>0</v>
      </c>
      <c r="D1141" s="287">
        <v>0</v>
      </c>
    </row>
    <row r="1142" spans="1:4" ht="20.100000000000001" customHeight="1">
      <c r="A1142" s="250">
        <v>21799</v>
      </c>
      <c r="B1142" s="303" t="s">
        <v>1178</v>
      </c>
      <c r="C1142" s="287">
        <f>C1143+C1144</f>
        <v>0</v>
      </c>
      <c r="D1142" s="287">
        <f>D1143+D1144</f>
        <v>0</v>
      </c>
    </row>
    <row r="1143" spans="1:4" ht="20.100000000000001" customHeight="1">
      <c r="A1143" s="250">
        <v>2179902</v>
      </c>
      <c r="B1143" s="304" t="s">
        <v>1179</v>
      </c>
      <c r="C1143" s="287">
        <v>0</v>
      </c>
      <c r="D1143" s="287">
        <v>0</v>
      </c>
    </row>
    <row r="1144" spans="1:4" ht="20.100000000000001" customHeight="1">
      <c r="A1144" s="250">
        <v>2179999</v>
      </c>
      <c r="B1144" s="304" t="s">
        <v>1180</v>
      </c>
      <c r="C1144" s="287">
        <v>0</v>
      </c>
      <c r="D1144" s="287">
        <v>0</v>
      </c>
    </row>
    <row r="1145" spans="1:4" ht="20.100000000000001" customHeight="1">
      <c r="A1145" s="250">
        <v>219</v>
      </c>
      <c r="B1145" s="303" t="s">
        <v>1181</v>
      </c>
      <c r="C1145" s="287">
        <f>SUM(C1146:C1154)</f>
        <v>0</v>
      </c>
      <c r="D1145" s="287">
        <f>SUM(D1146:D1154)</f>
        <v>0</v>
      </c>
    </row>
    <row r="1146" spans="1:4" ht="20.100000000000001" customHeight="1">
      <c r="A1146" s="250">
        <v>21901</v>
      </c>
      <c r="B1146" s="303" t="s">
        <v>1182</v>
      </c>
      <c r="C1146" s="287">
        <v>0</v>
      </c>
      <c r="D1146" s="287">
        <v>0</v>
      </c>
    </row>
    <row r="1147" spans="1:4" ht="20.100000000000001" customHeight="1">
      <c r="A1147" s="250">
        <v>21902</v>
      </c>
      <c r="B1147" s="303" t="s">
        <v>1183</v>
      </c>
      <c r="C1147" s="287">
        <v>0</v>
      </c>
      <c r="D1147" s="287">
        <v>0</v>
      </c>
    </row>
    <row r="1148" spans="1:4" ht="20.100000000000001" customHeight="1">
      <c r="A1148" s="250">
        <v>21903</v>
      </c>
      <c r="B1148" s="303" t="s">
        <v>1184</v>
      </c>
      <c r="C1148" s="287">
        <v>0</v>
      </c>
      <c r="D1148" s="287">
        <v>0</v>
      </c>
    </row>
    <row r="1149" spans="1:4" ht="20.100000000000001" customHeight="1">
      <c r="A1149" s="250">
        <v>21904</v>
      </c>
      <c r="B1149" s="303" t="s">
        <v>1185</v>
      </c>
      <c r="C1149" s="287">
        <v>0</v>
      </c>
      <c r="D1149" s="287">
        <v>0</v>
      </c>
    </row>
    <row r="1150" spans="1:4" ht="20.100000000000001" customHeight="1">
      <c r="A1150" s="250">
        <v>21905</v>
      </c>
      <c r="B1150" s="303" t="s">
        <v>1186</v>
      </c>
      <c r="C1150" s="287">
        <v>0</v>
      </c>
      <c r="D1150" s="287">
        <v>0</v>
      </c>
    </row>
    <row r="1151" spans="1:4" ht="20.100000000000001" customHeight="1">
      <c r="A1151" s="250">
        <v>21906</v>
      </c>
      <c r="B1151" s="303" t="s">
        <v>967</v>
      </c>
      <c r="C1151" s="287">
        <v>0</v>
      </c>
      <c r="D1151" s="287">
        <v>0</v>
      </c>
    </row>
    <row r="1152" spans="1:4" ht="20.100000000000001" customHeight="1">
      <c r="A1152" s="250">
        <v>21907</v>
      </c>
      <c r="B1152" s="303" t="s">
        <v>1187</v>
      </c>
      <c r="C1152" s="287">
        <v>0</v>
      </c>
      <c r="D1152" s="287">
        <v>0</v>
      </c>
    </row>
    <row r="1153" spans="1:4" ht="20.100000000000001" customHeight="1">
      <c r="A1153" s="250">
        <v>21908</v>
      </c>
      <c r="B1153" s="303" t="s">
        <v>1188</v>
      </c>
      <c r="C1153" s="287">
        <v>0</v>
      </c>
      <c r="D1153" s="287">
        <v>0</v>
      </c>
    </row>
    <row r="1154" spans="1:4" ht="20.100000000000001" customHeight="1">
      <c r="A1154" s="250">
        <v>21999</v>
      </c>
      <c r="B1154" s="303" t="s">
        <v>71</v>
      </c>
      <c r="C1154" s="287">
        <v>0</v>
      </c>
      <c r="D1154" s="287">
        <v>0</v>
      </c>
    </row>
    <row r="1155" spans="1:4" ht="20.100000000000001" customHeight="1">
      <c r="A1155" s="250">
        <v>220</v>
      </c>
      <c r="B1155" s="303" t="s">
        <v>1189</v>
      </c>
      <c r="C1155" s="287">
        <f>C1156+C1183+C1198</f>
        <v>0</v>
      </c>
      <c r="D1155" s="287">
        <f>D1156+D1183+D1198</f>
        <v>0</v>
      </c>
    </row>
    <row r="1156" spans="1:4" ht="20.100000000000001" customHeight="1">
      <c r="A1156" s="250">
        <v>22001</v>
      </c>
      <c r="B1156" s="303" t="s">
        <v>1190</v>
      </c>
      <c r="C1156" s="287">
        <f>SUM(C1157:C1182)</f>
        <v>0</v>
      </c>
      <c r="D1156" s="287">
        <f>SUM(D1157:D1182)</f>
        <v>0</v>
      </c>
    </row>
    <row r="1157" spans="1:4" ht="20.100000000000001" customHeight="1">
      <c r="A1157" s="250">
        <v>2200101</v>
      </c>
      <c r="B1157" s="304" t="s">
        <v>338</v>
      </c>
      <c r="C1157" s="287">
        <v>0</v>
      </c>
      <c r="D1157" s="287">
        <v>0</v>
      </c>
    </row>
    <row r="1158" spans="1:4" ht="20.100000000000001" customHeight="1">
      <c r="A1158" s="250">
        <v>2200102</v>
      </c>
      <c r="B1158" s="304" t="s">
        <v>339</v>
      </c>
      <c r="C1158" s="287">
        <v>0</v>
      </c>
      <c r="D1158" s="287">
        <v>0</v>
      </c>
    </row>
    <row r="1159" spans="1:4" ht="20.100000000000001" customHeight="1">
      <c r="A1159" s="250">
        <v>2200103</v>
      </c>
      <c r="B1159" s="304" t="s">
        <v>340</v>
      </c>
      <c r="C1159" s="287">
        <v>0</v>
      </c>
      <c r="D1159" s="287">
        <v>0</v>
      </c>
    </row>
    <row r="1160" spans="1:4" ht="20.100000000000001" customHeight="1">
      <c r="A1160" s="250">
        <v>2200104</v>
      </c>
      <c r="B1160" s="304" t="s">
        <v>1191</v>
      </c>
      <c r="C1160" s="287">
        <v>0</v>
      </c>
      <c r="D1160" s="287">
        <v>0</v>
      </c>
    </row>
    <row r="1161" spans="1:4" ht="20.100000000000001" customHeight="1">
      <c r="A1161" s="250">
        <v>2200106</v>
      </c>
      <c r="B1161" s="304" t="s">
        <v>1192</v>
      </c>
      <c r="C1161" s="287">
        <v>0</v>
      </c>
      <c r="D1161" s="287">
        <v>0</v>
      </c>
    </row>
    <row r="1162" spans="1:4" ht="20.100000000000001" customHeight="1">
      <c r="A1162" s="250">
        <v>2200107</v>
      </c>
      <c r="B1162" s="304" t="s">
        <v>1193</v>
      </c>
      <c r="C1162" s="287">
        <v>0</v>
      </c>
      <c r="D1162" s="287">
        <v>0</v>
      </c>
    </row>
    <row r="1163" spans="1:4" ht="20.100000000000001" customHeight="1">
      <c r="A1163" s="250">
        <v>2200108</v>
      </c>
      <c r="B1163" s="304" t="s">
        <v>1194</v>
      </c>
      <c r="C1163" s="287">
        <v>0</v>
      </c>
      <c r="D1163" s="287">
        <v>0</v>
      </c>
    </row>
    <row r="1164" spans="1:4" ht="20.100000000000001" customHeight="1">
      <c r="A1164" s="250">
        <v>2200109</v>
      </c>
      <c r="B1164" s="304" t="s">
        <v>1195</v>
      </c>
      <c r="C1164" s="287">
        <v>0</v>
      </c>
      <c r="D1164" s="287">
        <v>0</v>
      </c>
    </row>
    <row r="1165" spans="1:4" ht="20.100000000000001" customHeight="1">
      <c r="A1165" s="250">
        <v>2200112</v>
      </c>
      <c r="B1165" s="304" t="s">
        <v>1196</v>
      </c>
      <c r="C1165" s="287">
        <v>0</v>
      </c>
      <c r="D1165" s="287">
        <v>0</v>
      </c>
    </row>
    <row r="1166" spans="1:4" ht="20.100000000000001" customHeight="1">
      <c r="A1166" s="250">
        <v>2200113</v>
      </c>
      <c r="B1166" s="304" t="s">
        <v>1197</v>
      </c>
      <c r="C1166" s="287">
        <v>0</v>
      </c>
      <c r="D1166" s="287">
        <v>0</v>
      </c>
    </row>
    <row r="1167" spans="1:4" ht="20.100000000000001" customHeight="1">
      <c r="A1167" s="250">
        <v>2200114</v>
      </c>
      <c r="B1167" s="304" t="s">
        <v>1198</v>
      </c>
      <c r="C1167" s="287">
        <v>0</v>
      </c>
      <c r="D1167" s="287">
        <v>0</v>
      </c>
    </row>
    <row r="1168" spans="1:4" ht="20.100000000000001" customHeight="1">
      <c r="A1168" s="250">
        <v>2200115</v>
      </c>
      <c r="B1168" s="304" t="s">
        <v>1199</v>
      </c>
      <c r="C1168" s="287">
        <v>0</v>
      </c>
      <c r="D1168" s="287">
        <v>0</v>
      </c>
    </row>
    <row r="1169" spans="1:4" ht="20.100000000000001" customHeight="1">
      <c r="A1169" s="250">
        <v>2200116</v>
      </c>
      <c r="B1169" s="304" t="s">
        <v>1200</v>
      </c>
      <c r="C1169" s="287">
        <v>0</v>
      </c>
      <c r="D1169" s="287">
        <v>0</v>
      </c>
    </row>
    <row r="1170" spans="1:4" ht="20.100000000000001" customHeight="1">
      <c r="A1170" s="250">
        <v>2200119</v>
      </c>
      <c r="B1170" s="304" t="s">
        <v>1201</v>
      </c>
      <c r="C1170" s="287">
        <v>0</v>
      </c>
      <c r="D1170" s="287">
        <v>0</v>
      </c>
    </row>
    <row r="1171" spans="1:4" ht="20.100000000000001" customHeight="1">
      <c r="A1171" s="250">
        <v>2200120</v>
      </c>
      <c r="B1171" s="304" t="s">
        <v>1202</v>
      </c>
      <c r="C1171" s="287">
        <v>0</v>
      </c>
      <c r="D1171" s="287">
        <v>0</v>
      </c>
    </row>
    <row r="1172" spans="1:4" ht="20.100000000000001" customHeight="1">
      <c r="A1172" s="250">
        <v>2200121</v>
      </c>
      <c r="B1172" s="304" t="s">
        <v>1203</v>
      </c>
      <c r="C1172" s="287">
        <v>0</v>
      </c>
      <c r="D1172" s="287">
        <v>0</v>
      </c>
    </row>
    <row r="1173" spans="1:4" ht="20.100000000000001" customHeight="1">
      <c r="A1173" s="250">
        <v>2200122</v>
      </c>
      <c r="B1173" s="304" t="s">
        <v>1204</v>
      </c>
      <c r="C1173" s="287">
        <v>0</v>
      </c>
      <c r="D1173" s="287">
        <v>0</v>
      </c>
    </row>
    <row r="1174" spans="1:4" ht="20.100000000000001" customHeight="1">
      <c r="A1174" s="250">
        <v>2200123</v>
      </c>
      <c r="B1174" s="304" t="s">
        <v>1205</v>
      </c>
      <c r="C1174" s="287">
        <v>0</v>
      </c>
      <c r="D1174" s="287">
        <v>0</v>
      </c>
    </row>
    <row r="1175" spans="1:4" ht="20.100000000000001" customHeight="1">
      <c r="A1175" s="250">
        <v>2200124</v>
      </c>
      <c r="B1175" s="304" t="s">
        <v>1206</v>
      </c>
      <c r="C1175" s="287">
        <v>0</v>
      </c>
      <c r="D1175" s="287">
        <v>0</v>
      </c>
    </row>
    <row r="1176" spans="1:4" ht="20.100000000000001" customHeight="1">
      <c r="A1176" s="250">
        <v>2200125</v>
      </c>
      <c r="B1176" s="304" t="s">
        <v>1207</v>
      </c>
      <c r="C1176" s="287">
        <v>0</v>
      </c>
      <c r="D1176" s="287">
        <v>0</v>
      </c>
    </row>
    <row r="1177" spans="1:4" ht="20.100000000000001" customHeight="1">
      <c r="A1177" s="250">
        <v>2200126</v>
      </c>
      <c r="B1177" s="304" t="s">
        <v>1208</v>
      </c>
      <c r="C1177" s="287">
        <v>0</v>
      </c>
      <c r="D1177" s="287">
        <v>0</v>
      </c>
    </row>
    <row r="1178" spans="1:4" ht="20.100000000000001" customHeight="1">
      <c r="A1178" s="250">
        <v>2200127</v>
      </c>
      <c r="B1178" s="304" t="s">
        <v>1209</v>
      </c>
      <c r="C1178" s="287">
        <v>0</v>
      </c>
      <c r="D1178" s="287">
        <v>0</v>
      </c>
    </row>
    <row r="1179" spans="1:4" ht="20.100000000000001" customHeight="1">
      <c r="A1179" s="250">
        <v>2200128</v>
      </c>
      <c r="B1179" s="304" t="s">
        <v>1210</v>
      </c>
      <c r="C1179" s="287">
        <v>0</v>
      </c>
      <c r="D1179" s="287">
        <v>0</v>
      </c>
    </row>
    <row r="1180" spans="1:4" ht="20.100000000000001" customHeight="1">
      <c r="A1180" s="250">
        <v>2200129</v>
      </c>
      <c r="B1180" s="304" t="s">
        <v>1211</v>
      </c>
      <c r="C1180" s="287">
        <v>0</v>
      </c>
      <c r="D1180" s="287">
        <v>0</v>
      </c>
    </row>
    <row r="1181" spans="1:4" ht="20.100000000000001" customHeight="1">
      <c r="A1181" s="250">
        <v>2200150</v>
      </c>
      <c r="B1181" s="304" t="s">
        <v>347</v>
      </c>
      <c r="C1181" s="287">
        <v>0</v>
      </c>
      <c r="D1181" s="287">
        <v>0</v>
      </c>
    </row>
    <row r="1182" spans="1:4" ht="20.100000000000001" customHeight="1">
      <c r="A1182" s="250">
        <v>2200199</v>
      </c>
      <c r="B1182" s="304" t="s">
        <v>1212</v>
      </c>
      <c r="C1182" s="287">
        <v>0</v>
      </c>
      <c r="D1182" s="287">
        <v>0</v>
      </c>
    </row>
    <row r="1183" spans="1:4" ht="20.100000000000001" customHeight="1">
      <c r="A1183" s="250">
        <v>22005</v>
      </c>
      <c r="B1183" s="303" t="s">
        <v>1213</v>
      </c>
      <c r="C1183" s="287">
        <f>SUM(C1184:C1197)</f>
        <v>0</v>
      </c>
      <c r="D1183" s="287">
        <f>SUM(D1184:D1197)</f>
        <v>0</v>
      </c>
    </row>
    <row r="1184" spans="1:4" ht="20.100000000000001" customHeight="1">
      <c r="A1184" s="250">
        <v>2200501</v>
      </c>
      <c r="B1184" s="304" t="s">
        <v>338</v>
      </c>
      <c r="C1184" s="287">
        <v>0</v>
      </c>
      <c r="D1184" s="287">
        <v>0</v>
      </c>
    </row>
    <row r="1185" spans="1:4" ht="20.100000000000001" customHeight="1">
      <c r="A1185" s="250">
        <v>2200502</v>
      </c>
      <c r="B1185" s="304" t="s">
        <v>339</v>
      </c>
      <c r="C1185" s="287">
        <v>0</v>
      </c>
      <c r="D1185" s="287">
        <v>0</v>
      </c>
    </row>
    <row r="1186" spans="1:4" ht="20.100000000000001" customHeight="1">
      <c r="A1186" s="250">
        <v>2200503</v>
      </c>
      <c r="B1186" s="304" t="s">
        <v>340</v>
      </c>
      <c r="C1186" s="287">
        <v>0</v>
      </c>
      <c r="D1186" s="287">
        <v>0</v>
      </c>
    </row>
    <row r="1187" spans="1:4" ht="20.100000000000001" customHeight="1">
      <c r="A1187" s="250">
        <v>2200504</v>
      </c>
      <c r="B1187" s="304" t="s">
        <v>1214</v>
      </c>
      <c r="C1187" s="287">
        <v>0</v>
      </c>
      <c r="D1187" s="287">
        <v>0</v>
      </c>
    </row>
    <row r="1188" spans="1:4" ht="20.100000000000001" customHeight="1">
      <c r="A1188" s="250">
        <v>2200506</v>
      </c>
      <c r="B1188" s="304" t="s">
        <v>1215</v>
      </c>
      <c r="C1188" s="287">
        <v>0</v>
      </c>
      <c r="D1188" s="287">
        <v>0</v>
      </c>
    </row>
    <row r="1189" spans="1:4" ht="20.100000000000001" customHeight="1">
      <c r="A1189" s="250">
        <v>2200507</v>
      </c>
      <c r="B1189" s="304" t="s">
        <v>1216</v>
      </c>
      <c r="C1189" s="287">
        <v>0</v>
      </c>
      <c r="D1189" s="287">
        <v>0</v>
      </c>
    </row>
    <row r="1190" spans="1:4" ht="20.100000000000001" customHeight="1">
      <c r="A1190" s="250">
        <v>2200508</v>
      </c>
      <c r="B1190" s="304" t="s">
        <v>1217</v>
      </c>
      <c r="C1190" s="287">
        <v>0</v>
      </c>
      <c r="D1190" s="287">
        <v>0</v>
      </c>
    </row>
    <row r="1191" spans="1:4" ht="20.100000000000001" customHeight="1">
      <c r="A1191" s="250">
        <v>2200509</v>
      </c>
      <c r="B1191" s="304" t="s">
        <v>1218</v>
      </c>
      <c r="C1191" s="287">
        <v>0</v>
      </c>
      <c r="D1191" s="287">
        <v>0</v>
      </c>
    </row>
    <row r="1192" spans="1:4" ht="20.100000000000001" customHeight="1">
      <c r="A1192" s="250">
        <v>2200510</v>
      </c>
      <c r="B1192" s="304" t="s">
        <v>1219</v>
      </c>
      <c r="C1192" s="287">
        <v>0</v>
      </c>
      <c r="D1192" s="287">
        <v>0</v>
      </c>
    </row>
    <row r="1193" spans="1:4" ht="20.100000000000001" customHeight="1">
      <c r="A1193" s="250">
        <v>2200511</v>
      </c>
      <c r="B1193" s="304" t="s">
        <v>1220</v>
      </c>
      <c r="C1193" s="287">
        <v>0</v>
      </c>
      <c r="D1193" s="287">
        <v>0</v>
      </c>
    </row>
    <row r="1194" spans="1:4" ht="20.100000000000001" customHeight="1">
      <c r="A1194" s="250">
        <v>2200512</v>
      </c>
      <c r="B1194" s="304" t="s">
        <v>1221</v>
      </c>
      <c r="C1194" s="287">
        <v>0</v>
      </c>
      <c r="D1194" s="287">
        <v>0</v>
      </c>
    </row>
    <row r="1195" spans="1:4" ht="20.100000000000001" customHeight="1">
      <c r="A1195" s="250">
        <v>2200513</v>
      </c>
      <c r="B1195" s="304" t="s">
        <v>1222</v>
      </c>
      <c r="C1195" s="287">
        <v>0</v>
      </c>
      <c r="D1195" s="287">
        <v>0</v>
      </c>
    </row>
    <row r="1196" spans="1:4" ht="20.100000000000001" customHeight="1">
      <c r="A1196" s="250">
        <v>2200514</v>
      </c>
      <c r="B1196" s="304" t="s">
        <v>1223</v>
      </c>
      <c r="C1196" s="287">
        <v>0</v>
      </c>
      <c r="D1196" s="287">
        <v>0</v>
      </c>
    </row>
    <row r="1197" spans="1:4" ht="20.100000000000001" customHeight="1">
      <c r="A1197" s="250">
        <v>2200599</v>
      </c>
      <c r="B1197" s="304" t="s">
        <v>1224</v>
      </c>
      <c r="C1197" s="287">
        <v>0</v>
      </c>
      <c r="D1197" s="287">
        <v>0</v>
      </c>
    </row>
    <row r="1198" spans="1:4" ht="20.100000000000001" customHeight="1">
      <c r="A1198" s="250">
        <v>22099</v>
      </c>
      <c r="B1198" s="303" t="s">
        <v>1225</v>
      </c>
      <c r="C1198" s="287">
        <f>C1199</f>
        <v>0</v>
      </c>
      <c r="D1198" s="287">
        <f>D1199</f>
        <v>0</v>
      </c>
    </row>
    <row r="1199" spans="1:4" ht="20.100000000000001" customHeight="1">
      <c r="A1199" s="250">
        <v>2209999</v>
      </c>
      <c r="B1199" s="304" t="s">
        <v>1226</v>
      </c>
      <c r="C1199" s="287">
        <v>0</v>
      </c>
      <c r="D1199" s="287">
        <v>0</v>
      </c>
    </row>
    <row r="1200" spans="1:4" ht="20.100000000000001" customHeight="1">
      <c r="A1200" s="250">
        <v>221</v>
      </c>
      <c r="B1200" s="303" t="s">
        <v>1227</v>
      </c>
      <c r="C1200" s="287">
        <f>SUM(C1201,C1213,C1217)</f>
        <v>3381</v>
      </c>
      <c r="D1200" s="287">
        <f>SUM(D1201,D1213,D1217)</f>
        <v>1000</v>
      </c>
    </row>
    <row r="1201" spans="1:4" ht="20.100000000000001" customHeight="1">
      <c r="A1201" s="250">
        <v>22101</v>
      </c>
      <c r="B1201" s="303" t="s">
        <v>1228</v>
      </c>
      <c r="C1201" s="287">
        <f>SUM(C1202:C1212)</f>
        <v>3381</v>
      </c>
      <c r="D1201" s="287">
        <f>SUM(D1202:D1212)</f>
        <v>1000</v>
      </c>
    </row>
    <row r="1202" spans="1:4" ht="20.100000000000001" customHeight="1">
      <c r="A1202" s="250">
        <v>2210101</v>
      </c>
      <c r="B1202" s="304" t="s">
        <v>1229</v>
      </c>
      <c r="C1202" s="287">
        <v>0</v>
      </c>
      <c r="D1202" s="287">
        <v>0</v>
      </c>
    </row>
    <row r="1203" spans="1:4" ht="20.100000000000001" customHeight="1">
      <c r="A1203" s="250">
        <v>2210102</v>
      </c>
      <c r="B1203" s="304" t="s">
        <v>1230</v>
      </c>
      <c r="C1203" s="287">
        <v>0</v>
      </c>
      <c r="D1203" s="287">
        <v>0</v>
      </c>
    </row>
    <row r="1204" spans="1:4" ht="20.100000000000001" customHeight="1">
      <c r="A1204" s="250">
        <v>2210103</v>
      </c>
      <c r="B1204" s="304" t="s">
        <v>1231</v>
      </c>
      <c r="C1204" s="287">
        <v>0</v>
      </c>
      <c r="D1204" s="287">
        <v>0</v>
      </c>
    </row>
    <row r="1205" spans="1:4" ht="20.100000000000001" customHeight="1">
      <c r="A1205" s="250">
        <v>2210104</v>
      </c>
      <c r="B1205" s="304" t="s">
        <v>1232</v>
      </c>
      <c r="C1205" s="287">
        <v>0</v>
      </c>
      <c r="D1205" s="287">
        <v>0</v>
      </c>
    </row>
    <row r="1206" spans="1:4" ht="20.100000000000001" customHeight="1">
      <c r="A1206" s="250">
        <v>2210105</v>
      </c>
      <c r="B1206" s="304" t="s">
        <v>1233</v>
      </c>
      <c r="C1206" s="287">
        <v>0</v>
      </c>
      <c r="D1206" s="287">
        <v>0</v>
      </c>
    </row>
    <row r="1207" spans="1:4" ht="20.100000000000001" customHeight="1">
      <c r="A1207" s="250">
        <v>2210106</v>
      </c>
      <c r="B1207" s="304" t="s">
        <v>1234</v>
      </c>
      <c r="C1207" s="287">
        <v>0</v>
      </c>
      <c r="D1207" s="287">
        <v>0</v>
      </c>
    </row>
    <row r="1208" spans="1:4" ht="20.100000000000001" customHeight="1">
      <c r="A1208" s="250">
        <v>2210107</v>
      </c>
      <c r="B1208" s="304" t="s">
        <v>1235</v>
      </c>
      <c r="C1208" s="287">
        <v>0</v>
      </c>
      <c r="D1208" s="287">
        <v>0</v>
      </c>
    </row>
    <row r="1209" spans="1:4" ht="20.100000000000001" customHeight="1">
      <c r="A1209" s="250">
        <v>2210108</v>
      </c>
      <c r="B1209" s="304" t="s">
        <v>1236</v>
      </c>
      <c r="C1209" s="287">
        <v>2159</v>
      </c>
      <c r="D1209" s="287">
        <v>1000</v>
      </c>
    </row>
    <row r="1210" spans="1:4" ht="20.100000000000001" customHeight="1">
      <c r="A1210" s="250">
        <v>2210109</v>
      </c>
      <c r="B1210" s="304" t="s">
        <v>1237</v>
      </c>
      <c r="C1210" s="287">
        <v>1222</v>
      </c>
      <c r="D1210" s="287">
        <v>0</v>
      </c>
    </row>
    <row r="1211" spans="1:4" ht="20.100000000000001" customHeight="1">
      <c r="A1211" s="250">
        <v>2210110</v>
      </c>
      <c r="B1211" s="304" t="s">
        <v>1238</v>
      </c>
      <c r="C1211" s="287">
        <v>0</v>
      </c>
      <c r="D1211" s="287">
        <v>0</v>
      </c>
    </row>
    <row r="1212" spans="1:4" ht="20.100000000000001" customHeight="1">
      <c r="A1212" s="250">
        <v>2210199</v>
      </c>
      <c r="B1212" s="304" t="s">
        <v>1239</v>
      </c>
      <c r="C1212" s="287">
        <v>0</v>
      </c>
      <c r="D1212" s="287">
        <v>0</v>
      </c>
    </row>
    <row r="1213" spans="1:4" ht="20.100000000000001" customHeight="1">
      <c r="A1213" s="250">
        <v>22102</v>
      </c>
      <c r="B1213" s="303" t="s">
        <v>1240</v>
      </c>
      <c r="C1213" s="287">
        <f>SUM(C1214:C1216)</f>
        <v>0</v>
      </c>
      <c r="D1213" s="287">
        <f>SUM(D1214:D1216)</f>
        <v>0</v>
      </c>
    </row>
    <row r="1214" spans="1:4" ht="20.100000000000001" customHeight="1">
      <c r="A1214" s="250">
        <v>2210201</v>
      </c>
      <c r="B1214" s="304" t="s">
        <v>1241</v>
      </c>
      <c r="C1214" s="287">
        <v>0</v>
      </c>
      <c r="D1214" s="287">
        <v>0</v>
      </c>
    </row>
    <row r="1215" spans="1:4" ht="20.100000000000001" customHeight="1">
      <c r="A1215" s="250">
        <v>2210202</v>
      </c>
      <c r="B1215" s="304" t="s">
        <v>1242</v>
      </c>
      <c r="C1215" s="287">
        <v>0</v>
      </c>
      <c r="D1215" s="287">
        <v>0</v>
      </c>
    </row>
    <row r="1216" spans="1:4" ht="20.100000000000001" customHeight="1">
      <c r="A1216" s="250">
        <v>2210203</v>
      </c>
      <c r="B1216" s="304" t="s">
        <v>1243</v>
      </c>
      <c r="C1216" s="287">
        <v>0</v>
      </c>
      <c r="D1216" s="287">
        <v>0</v>
      </c>
    </row>
    <row r="1217" spans="1:4" ht="20.100000000000001" customHeight="1">
      <c r="A1217" s="250">
        <v>22103</v>
      </c>
      <c r="B1217" s="303" t="s">
        <v>1244</v>
      </c>
      <c r="C1217" s="287">
        <f>SUM(C1218:C1220)</f>
        <v>0</v>
      </c>
      <c r="D1217" s="287">
        <f>SUM(D1218:D1220)</f>
        <v>0</v>
      </c>
    </row>
    <row r="1218" spans="1:4" ht="20.100000000000001" customHeight="1">
      <c r="A1218" s="250">
        <v>2210301</v>
      </c>
      <c r="B1218" s="304" t="s">
        <v>1245</v>
      </c>
      <c r="C1218" s="287">
        <v>0</v>
      </c>
      <c r="D1218" s="287">
        <v>0</v>
      </c>
    </row>
    <row r="1219" spans="1:4" ht="20.100000000000001" customHeight="1">
      <c r="A1219" s="250">
        <v>2210302</v>
      </c>
      <c r="B1219" s="304" t="s">
        <v>1246</v>
      </c>
      <c r="C1219" s="287">
        <v>0</v>
      </c>
      <c r="D1219" s="287">
        <v>0</v>
      </c>
    </row>
    <row r="1220" spans="1:4" ht="20.100000000000001" customHeight="1">
      <c r="A1220" s="250">
        <v>2210399</v>
      </c>
      <c r="B1220" s="304" t="s">
        <v>1247</v>
      </c>
      <c r="C1220" s="287">
        <v>0</v>
      </c>
      <c r="D1220" s="287">
        <v>0</v>
      </c>
    </row>
    <row r="1221" spans="1:4" ht="20.100000000000001" customHeight="1">
      <c r="A1221" s="250">
        <v>222</v>
      </c>
      <c r="B1221" s="303" t="s">
        <v>1248</v>
      </c>
      <c r="C1221" s="287">
        <f>C1222+C1240+C1247+C1253</f>
        <v>323</v>
      </c>
      <c r="D1221" s="287">
        <f>D1222+D1240+D1247+D1253</f>
        <v>320</v>
      </c>
    </row>
    <row r="1222" spans="1:4" ht="20.100000000000001" customHeight="1">
      <c r="A1222" s="250">
        <v>22201</v>
      </c>
      <c r="B1222" s="303" t="s">
        <v>1249</v>
      </c>
      <c r="C1222" s="287">
        <f>SUM(C1223:C1239)</f>
        <v>323</v>
      </c>
      <c r="D1222" s="287">
        <f>SUM(D1223:D1239)</f>
        <v>320</v>
      </c>
    </row>
    <row r="1223" spans="1:4" ht="20.100000000000001" customHeight="1">
      <c r="A1223" s="250">
        <v>2220101</v>
      </c>
      <c r="B1223" s="304" t="s">
        <v>338</v>
      </c>
      <c r="C1223" s="287">
        <v>0</v>
      </c>
      <c r="D1223" s="287">
        <v>0</v>
      </c>
    </row>
    <row r="1224" spans="1:4" ht="20.100000000000001" customHeight="1">
      <c r="A1224" s="250">
        <v>2220102</v>
      </c>
      <c r="B1224" s="304" t="s">
        <v>339</v>
      </c>
      <c r="C1224" s="287">
        <v>0</v>
      </c>
      <c r="D1224" s="287">
        <v>0</v>
      </c>
    </row>
    <row r="1225" spans="1:4" ht="20.100000000000001" customHeight="1">
      <c r="A1225" s="250">
        <v>2220103</v>
      </c>
      <c r="B1225" s="304" t="s">
        <v>340</v>
      </c>
      <c r="C1225" s="287">
        <v>0</v>
      </c>
      <c r="D1225" s="287">
        <v>0</v>
      </c>
    </row>
    <row r="1226" spans="1:4" ht="20.100000000000001" customHeight="1">
      <c r="A1226" s="250">
        <v>2220104</v>
      </c>
      <c r="B1226" s="304" t="s">
        <v>1250</v>
      </c>
      <c r="C1226" s="287">
        <v>0</v>
      </c>
      <c r="D1226" s="287">
        <v>0</v>
      </c>
    </row>
    <row r="1227" spans="1:4" ht="20.100000000000001" customHeight="1">
      <c r="A1227" s="250">
        <v>2220105</v>
      </c>
      <c r="B1227" s="304" t="s">
        <v>1251</v>
      </c>
      <c r="C1227" s="287">
        <v>0</v>
      </c>
      <c r="D1227" s="287">
        <v>0</v>
      </c>
    </row>
    <row r="1228" spans="1:4" ht="20.100000000000001" customHeight="1">
      <c r="A1228" s="250">
        <v>2220106</v>
      </c>
      <c r="B1228" s="304" t="s">
        <v>1252</v>
      </c>
      <c r="C1228" s="287">
        <v>0</v>
      </c>
      <c r="D1228" s="287">
        <v>0</v>
      </c>
    </row>
    <row r="1229" spans="1:4" ht="20.100000000000001" customHeight="1">
      <c r="A1229" s="250">
        <v>2220107</v>
      </c>
      <c r="B1229" s="304" t="s">
        <v>1253</v>
      </c>
      <c r="C1229" s="287">
        <v>0</v>
      </c>
      <c r="D1229" s="287">
        <v>0</v>
      </c>
    </row>
    <row r="1230" spans="1:4" ht="20.100000000000001" customHeight="1">
      <c r="A1230" s="250">
        <v>2220112</v>
      </c>
      <c r="B1230" s="304" t="s">
        <v>1254</v>
      </c>
      <c r="C1230" s="287">
        <v>0</v>
      </c>
      <c r="D1230" s="287">
        <v>0</v>
      </c>
    </row>
    <row r="1231" spans="1:4" ht="20.100000000000001" customHeight="1">
      <c r="A1231" s="250">
        <v>2220113</v>
      </c>
      <c r="B1231" s="304" t="s">
        <v>1255</v>
      </c>
      <c r="C1231" s="287">
        <v>0</v>
      </c>
      <c r="D1231" s="287">
        <v>0</v>
      </c>
    </row>
    <row r="1232" spans="1:4" ht="20.100000000000001" customHeight="1">
      <c r="A1232" s="250">
        <v>2220114</v>
      </c>
      <c r="B1232" s="304" t="s">
        <v>1256</v>
      </c>
      <c r="C1232" s="287">
        <v>0</v>
      </c>
      <c r="D1232" s="287">
        <v>0</v>
      </c>
    </row>
    <row r="1233" spans="1:4" ht="20.100000000000001" customHeight="1">
      <c r="A1233" s="250">
        <v>2220115</v>
      </c>
      <c r="B1233" s="304" t="s">
        <v>1257</v>
      </c>
      <c r="C1233" s="287">
        <v>323</v>
      </c>
      <c r="D1233" s="287">
        <v>320</v>
      </c>
    </row>
    <row r="1234" spans="1:4" ht="20.100000000000001" customHeight="1">
      <c r="A1234" s="250">
        <v>2220118</v>
      </c>
      <c r="B1234" s="304" t="s">
        <v>1258</v>
      </c>
      <c r="C1234" s="287">
        <v>0</v>
      </c>
      <c r="D1234" s="287">
        <v>0</v>
      </c>
    </row>
    <row r="1235" spans="1:4" ht="20.100000000000001" customHeight="1">
      <c r="A1235" s="250">
        <v>2220119</v>
      </c>
      <c r="B1235" s="304" t="s">
        <v>1259</v>
      </c>
      <c r="C1235" s="287">
        <v>0</v>
      </c>
      <c r="D1235" s="287">
        <v>0</v>
      </c>
    </row>
    <row r="1236" spans="1:4" ht="20.100000000000001" customHeight="1">
      <c r="A1236" s="250">
        <v>2220120</v>
      </c>
      <c r="B1236" s="304" t="s">
        <v>1260</v>
      </c>
      <c r="C1236" s="287">
        <v>0</v>
      </c>
      <c r="D1236" s="287">
        <v>0</v>
      </c>
    </row>
    <row r="1237" spans="1:4" ht="20.100000000000001" customHeight="1">
      <c r="A1237" s="250">
        <v>2220121</v>
      </c>
      <c r="B1237" s="304" t="s">
        <v>1261</v>
      </c>
      <c r="C1237" s="287">
        <v>0</v>
      </c>
      <c r="D1237" s="287">
        <v>0</v>
      </c>
    </row>
    <row r="1238" spans="1:4" ht="20.100000000000001" customHeight="1">
      <c r="A1238" s="250">
        <v>2220150</v>
      </c>
      <c r="B1238" s="304" t="s">
        <v>347</v>
      </c>
      <c r="C1238" s="287">
        <v>0</v>
      </c>
      <c r="D1238" s="287">
        <v>0</v>
      </c>
    </row>
    <row r="1239" spans="1:4" ht="20.100000000000001" customHeight="1">
      <c r="A1239" s="250">
        <v>2220199</v>
      </c>
      <c r="B1239" s="304" t="s">
        <v>1262</v>
      </c>
      <c r="C1239" s="287">
        <v>0</v>
      </c>
      <c r="D1239" s="287">
        <v>0</v>
      </c>
    </row>
    <row r="1240" spans="1:4" ht="20.100000000000001" customHeight="1">
      <c r="A1240" s="250">
        <v>22203</v>
      </c>
      <c r="B1240" s="303" t="s">
        <v>1263</v>
      </c>
      <c r="C1240" s="287">
        <f>SUM(C1241:C1246)</f>
        <v>0</v>
      </c>
      <c r="D1240" s="287">
        <f>SUM(D1241:D1246)</f>
        <v>0</v>
      </c>
    </row>
    <row r="1241" spans="1:4" ht="20.100000000000001" customHeight="1">
      <c r="A1241" s="250">
        <v>2220301</v>
      </c>
      <c r="B1241" s="304" t="s">
        <v>1264</v>
      </c>
      <c r="C1241" s="287">
        <v>0</v>
      </c>
      <c r="D1241" s="287">
        <v>0</v>
      </c>
    </row>
    <row r="1242" spans="1:4" ht="20.100000000000001" customHeight="1">
      <c r="A1242" s="250">
        <v>2220303</v>
      </c>
      <c r="B1242" s="304" t="s">
        <v>1265</v>
      </c>
      <c r="C1242" s="287">
        <v>0</v>
      </c>
      <c r="D1242" s="287">
        <v>0</v>
      </c>
    </row>
    <row r="1243" spans="1:4" ht="20.100000000000001" customHeight="1">
      <c r="A1243" s="250">
        <v>2220304</v>
      </c>
      <c r="B1243" s="304" t="s">
        <v>1266</v>
      </c>
      <c r="C1243" s="287">
        <v>0</v>
      </c>
      <c r="D1243" s="287">
        <v>0</v>
      </c>
    </row>
    <row r="1244" spans="1:4" ht="20.100000000000001" customHeight="1">
      <c r="A1244" s="250">
        <v>2220305</v>
      </c>
      <c r="B1244" s="304" t="s">
        <v>1267</v>
      </c>
      <c r="C1244" s="287">
        <v>0</v>
      </c>
      <c r="D1244" s="287">
        <v>0</v>
      </c>
    </row>
    <row r="1245" spans="1:4" ht="20.100000000000001" customHeight="1">
      <c r="A1245" s="250">
        <v>2220306</v>
      </c>
      <c r="B1245" s="304" t="s">
        <v>1268</v>
      </c>
      <c r="C1245" s="287">
        <v>0</v>
      </c>
      <c r="D1245" s="287">
        <v>0</v>
      </c>
    </row>
    <row r="1246" spans="1:4" ht="20.100000000000001" customHeight="1">
      <c r="A1246" s="250">
        <v>2220399</v>
      </c>
      <c r="B1246" s="304" t="s">
        <v>1269</v>
      </c>
      <c r="C1246" s="287">
        <v>0</v>
      </c>
      <c r="D1246" s="287">
        <v>0</v>
      </c>
    </row>
    <row r="1247" spans="1:4" ht="20.100000000000001" customHeight="1">
      <c r="A1247" s="250">
        <v>22204</v>
      </c>
      <c r="B1247" s="303" t="s">
        <v>1270</v>
      </c>
      <c r="C1247" s="287">
        <f>SUM(C1248:C1252)</f>
        <v>0</v>
      </c>
      <c r="D1247" s="287">
        <f>SUM(D1248:D1252)</f>
        <v>0</v>
      </c>
    </row>
    <row r="1248" spans="1:4" ht="20.100000000000001" customHeight="1">
      <c r="A1248" s="250">
        <v>2220401</v>
      </c>
      <c r="B1248" s="304" t="s">
        <v>1271</v>
      </c>
      <c r="C1248" s="287">
        <v>0</v>
      </c>
      <c r="D1248" s="287">
        <v>0</v>
      </c>
    </row>
    <row r="1249" spans="1:4" ht="20.100000000000001" customHeight="1">
      <c r="A1249" s="250">
        <v>2220402</v>
      </c>
      <c r="B1249" s="304" t="s">
        <v>1272</v>
      </c>
      <c r="C1249" s="287">
        <v>0</v>
      </c>
      <c r="D1249" s="287">
        <v>0</v>
      </c>
    </row>
    <row r="1250" spans="1:4" ht="20.100000000000001" customHeight="1">
      <c r="A1250" s="250">
        <v>2220403</v>
      </c>
      <c r="B1250" s="304" t="s">
        <v>1273</v>
      </c>
      <c r="C1250" s="287">
        <v>0</v>
      </c>
      <c r="D1250" s="287">
        <v>0</v>
      </c>
    </row>
    <row r="1251" spans="1:4" ht="20.100000000000001" customHeight="1">
      <c r="A1251" s="250">
        <v>2220404</v>
      </c>
      <c r="B1251" s="304" t="s">
        <v>1274</v>
      </c>
      <c r="C1251" s="287">
        <v>0</v>
      </c>
      <c r="D1251" s="287">
        <v>0</v>
      </c>
    </row>
    <row r="1252" spans="1:4" ht="20.100000000000001" customHeight="1">
      <c r="A1252" s="250">
        <v>2220499</v>
      </c>
      <c r="B1252" s="304" t="s">
        <v>1275</v>
      </c>
      <c r="C1252" s="287">
        <v>0</v>
      </c>
      <c r="D1252" s="287">
        <v>0</v>
      </c>
    </row>
    <row r="1253" spans="1:4" ht="20.100000000000001" customHeight="1">
      <c r="A1253" s="250">
        <v>22205</v>
      </c>
      <c r="B1253" s="303" t="s">
        <v>1276</v>
      </c>
      <c r="C1253" s="287">
        <f>SUM(C1254:C1265)</f>
        <v>0</v>
      </c>
      <c r="D1253" s="287">
        <f>SUM(D1254:D1265)</f>
        <v>0</v>
      </c>
    </row>
    <row r="1254" spans="1:4" ht="20.100000000000001" customHeight="1">
      <c r="A1254" s="250">
        <v>2220501</v>
      </c>
      <c r="B1254" s="304" t="s">
        <v>1277</v>
      </c>
      <c r="C1254" s="287">
        <v>0</v>
      </c>
      <c r="D1254" s="287">
        <v>0</v>
      </c>
    </row>
    <row r="1255" spans="1:4" ht="20.100000000000001" customHeight="1">
      <c r="A1255" s="250">
        <v>2220502</v>
      </c>
      <c r="B1255" s="304" t="s">
        <v>1278</v>
      </c>
      <c r="C1255" s="287">
        <v>0</v>
      </c>
      <c r="D1255" s="287">
        <v>0</v>
      </c>
    </row>
    <row r="1256" spans="1:4" ht="20.100000000000001" customHeight="1">
      <c r="A1256" s="250">
        <v>2220503</v>
      </c>
      <c r="B1256" s="304" t="s">
        <v>1279</v>
      </c>
      <c r="C1256" s="287">
        <v>0</v>
      </c>
      <c r="D1256" s="287">
        <v>0</v>
      </c>
    </row>
    <row r="1257" spans="1:4" ht="20.100000000000001" customHeight="1">
      <c r="A1257" s="250">
        <v>2220504</v>
      </c>
      <c r="B1257" s="304" t="s">
        <v>1280</v>
      </c>
      <c r="C1257" s="287">
        <v>0</v>
      </c>
      <c r="D1257" s="287">
        <v>0</v>
      </c>
    </row>
    <row r="1258" spans="1:4" ht="20.100000000000001" customHeight="1">
      <c r="A1258" s="250">
        <v>2220505</v>
      </c>
      <c r="B1258" s="304" t="s">
        <v>1281</v>
      </c>
      <c r="C1258" s="287">
        <v>0</v>
      </c>
      <c r="D1258" s="287">
        <v>0</v>
      </c>
    </row>
    <row r="1259" spans="1:4" ht="20.100000000000001" customHeight="1">
      <c r="A1259" s="250">
        <v>2220506</v>
      </c>
      <c r="B1259" s="304" t="s">
        <v>1282</v>
      </c>
      <c r="C1259" s="287">
        <v>0</v>
      </c>
      <c r="D1259" s="287">
        <v>0</v>
      </c>
    </row>
    <row r="1260" spans="1:4" ht="20.100000000000001" customHeight="1">
      <c r="A1260" s="250">
        <v>2220507</v>
      </c>
      <c r="B1260" s="304" t="s">
        <v>1283</v>
      </c>
      <c r="C1260" s="287">
        <v>0</v>
      </c>
      <c r="D1260" s="287">
        <v>0</v>
      </c>
    </row>
    <row r="1261" spans="1:4" ht="20.100000000000001" customHeight="1">
      <c r="A1261" s="250">
        <v>2220508</v>
      </c>
      <c r="B1261" s="304" t="s">
        <v>1284</v>
      </c>
      <c r="C1261" s="287">
        <v>0</v>
      </c>
      <c r="D1261" s="287">
        <v>0</v>
      </c>
    </row>
    <row r="1262" spans="1:4" ht="20.100000000000001" customHeight="1">
      <c r="A1262" s="250">
        <v>2220509</v>
      </c>
      <c r="B1262" s="304" t="s">
        <v>1285</v>
      </c>
      <c r="C1262" s="287">
        <v>0</v>
      </c>
      <c r="D1262" s="287">
        <v>0</v>
      </c>
    </row>
    <row r="1263" spans="1:4" ht="20.100000000000001" customHeight="1">
      <c r="A1263" s="250">
        <v>2220510</v>
      </c>
      <c r="B1263" s="304" t="s">
        <v>1286</v>
      </c>
      <c r="C1263" s="287">
        <v>0</v>
      </c>
      <c r="D1263" s="287">
        <v>0</v>
      </c>
    </row>
    <row r="1264" spans="1:4" ht="20.100000000000001" customHeight="1">
      <c r="A1264" s="250">
        <v>2220511</v>
      </c>
      <c r="B1264" s="304" t="s">
        <v>1287</v>
      </c>
      <c r="C1264" s="287">
        <v>0</v>
      </c>
      <c r="D1264" s="287">
        <v>0</v>
      </c>
    </row>
    <row r="1265" spans="1:4" ht="20.100000000000001" customHeight="1">
      <c r="A1265" s="250">
        <v>2220599</v>
      </c>
      <c r="B1265" s="304" t="s">
        <v>1288</v>
      </c>
      <c r="C1265" s="287">
        <v>0</v>
      </c>
      <c r="D1265" s="287">
        <v>0</v>
      </c>
    </row>
    <row r="1266" spans="1:4" ht="20.100000000000001" customHeight="1">
      <c r="A1266" s="250">
        <v>224</v>
      </c>
      <c r="B1266" s="303" t="s">
        <v>1289</v>
      </c>
      <c r="C1266" s="287">
        <f>C1267+C1278+C1285+C1293+C1306+C1310+C1314</f>
        <v>5616</v>
      </c>
      <c r="D1266" s="287">
        <f>D1267+D1278+D1285+D1293+D1306+D1310+D1314</f>
        <v>5000</v>
      </c>
    </row>
    <row r="1267" spans="1:4" ht="20.100000000000001" customHeight="1">
      <c r="A1267" s="250">
        <v>22401</v>
      </c>
      <c r="B1267" s="303" t="s">
        <v>1290</v>
      </c>
      <c r="C1267" s="287">
        <f>SUM(C1268:C1277)</f>
        <v>2692</v>
      </c>
      <c r="D1267" s="287">
        <f>SUM(D1268:D1277)</f>
        <v>1894</v>
      </c>
    </row>
    <row r="1268" spans="1:4" ht="20.100000000000001" customHeight="1">
      <c r="A1268" s="250">
        <v>2240101</v>
      </c>
      <c r="B1268" s="304" t="s">
        <v>338</v>
      </c>
      <c r="C1268" s="287">
        <v>1042</v>
      </c>
      <c r="D1268" s="287">
        <v>1025</v>
      </c>
    </row>
    <row r="1269" spans="1:4" ht="20.100000000000001" customHeight="1">
      <c r="A1269" s="250">
        <v>2240102</v>
      </c>
      <c r="B1269" s="304" t="s">
        <v>339</v>
      </c>
      <c r="C1269" s="287">
        <v>0</v>
      </c>
      <c r="D1269" s="287">
        <v>0</v>
      </c>
    </row>
    <row r="1270" spans="1:4" ht="20.100000000000001" customHeight="1">
      <c r="A1270" s="250">
        <v>2240103</v>
      </c>
      <c r="B1270" s="304" t="s">
        <v>340</v>
      </c>
      <c r="C1270" s="287">
        <v>0</v>
      </c>
      <c r="D1270" s="287">
        <v>0</v>
      </c>
    </row>
    <row r="1271" spans="1:4" ht="20.100000000000001" customHeight="1">
      <c r="A1271" s="250">
        <v>2240104</v>
      </c>
      <c r="B1271" s="304" t="s">
        <v>1291</v>
      </c>
      <c r="C1271" s="287">
        <v>1419</v>
      </c>
      <c r="D1271" s="287">
        <v>133</v>
      </c>
    </row>
    <row r="1272" spans="1:4" ht="20.100000000000001" customHeight="1">
      <c r="A1272" s="250">
        <v>2240105</v>
      </c>
      <c r="B1272" s="304" t="s">
        <v>1292</v>
      </c>
      <c r="C1272" s="287">
        <v>0</v>
      </c>
      <c r="D1272" s="287">
        <v>0</v>
      </c>
    </row>
    <row r="1273" spans="1:4" ht="20.100000000000001" customHeight="1">
      <c r="A1273" s="250">
        <v>2240106</v>
      </c>
      <c r="B1273" s="304" t="s">
        <v>1293</v>
      </c>
      <c r="C1273" s="287">
        <v>173</v>
      </c>
      <c r="D1273" s="287">
        <v>577</v>
      </c>
    </row>
    <row r="1274" spans="1:4" ht="20.100000000000001" customHeight="1">
      <c r="A1274" s="250">
        <v>2240108</v>
      </c>
      <c r="B1274" s="304" t="s">
        <v>1294</v>
      </c>
      <c r="C1274" s="287">
        <v>0</v>
      </c>
      <c r="D1274" s="287">
        <v>11</v>
      </c>
    </row>
    <row r="1275" spans="1:4" ht="20.100000000000001" customHeight="1">
      <c r="A1275" s="250">
        <v>2240109</v>
      </c>
      <c r="B1275" s="304" t="s">
        <v>1295</v>
      </c>
      <c r="C1275" s="287">
        <v>0</v>
      </c>
      <c r="D1275" s="287">
        <v>148</v>
      </c>
    </row>
    <row r="1276" spans="1:4" ht="20.100000000000001" customHeight="1">
      <c r="A1276" s="250">
        <v>2240150</v>
      </c>
      <c r="B1276" s="304" t="s">
        <v>347</v>
      </c>
      <c r="C1276" s="287">
        <v>0</v>
      </c>
      <c r="D1276" s="287">
        <v>0</v>
      </c>
    </row>
    <row r="1277" spans="1:4" ht="20.100000000000001" customHeight="1">
      <c r="A1277" s="250">
        <v>2240199</v>
      </c>
      <c r="B1277" s="304" t="s">
        <v>1296</v>
      </c>
      <c r="C1277" s="287">
        <v>58</v>
      </c>
      <c r="D1277" s="287">
        <v>0</v>
      </c>
    </row>
    <row r="1278" spans="1:4" ht="20.100000000000001" customHeight="1">
      <c r="A1278" s="250">
        <v>22402</v>
      </c>
      <c r="B1278" s="303" t="s">
        <v>1297</v>
      </c>
      <c r="C1278" s="287">
        <f>SUM(C1279:C1284)</f>
        <v>2924</v>
      </c>
      <c r="D1278" s="287">
        <f>SUM(D1279:D1284)</f>
        <v>3106</v>
      </c>
    </row>
    <row r="1279" spans="1:4" ht="20.100000000000001" customHeight="1">
      <c r="A1279" s="250">
        <v>2240201</v>
      </c>
      <c r="B1279" s="304" t="s">
        <v>338</v>
      </c>
      <c r="C1279" s="287">
        <v>1427</v>
      </c>
      <c r="D1279" s="287">
        <v>0</v>
      </c>
    </row>
    <row r="1280" spans="1:4" ht="20.100000000000001" customHeight="1">
      <c r="A1280" s="250">
        <v>2240202</v>
      </c>
      <c r="B1280" s="304" t="s">
        <v>339</v>
      </c>
      <c r="C1280" s="287">
        <v>0</v>
      </c>
      <c r="D1280" s="287">
        <v>1497</v>
      </c>
    </row>
    <row r="1281" spans="1:4" ht="20.100000000000001" customHeight="1">
      <c r="A1281" s="250">
        <v>2240203</v>
      </c>
      <c r="B1281" s="304" t="s">
        <v>340</v>
      </c>
      <c r="C1281" s="287">
        <v>0</v>
      </c>
      <c r="D1281" s="287">
        <v>0</v>
      </c>
    </row>
    <row r="1282" spans="1:4" ht="20.100000000000001" customHeight="1">
      <c r="A1282" s="250">
        <v>2240204</v>
      </c>
      <c r="B1282" s="304" t="s">
        <v>1298</v>
      </c>
      <c r="C1282" s="287">
        <v>185</v>
      </c>
      <c r="D1282" s="287">
        <v>0</v>
      </c>
    </row>
    <row r="1283" spans="1:4" ht="20.100000000000001" customHeight="1">
      <c r="A1283" s="250">
        <v>2240250</v>
      </c>
      <c r="B1283" s="304" t="s">
        <v>347</v>
      </c>
      <c r="C1283" s="287">
        <v>0</v>
      </c>
      <c r="D1283" s="287">
        <v>0</v>
      </c>
    </row>
    <row r="1284" spans="1:4" ht="20.100000000000001" customHeight="1">
      <c r="A1284" s="250">
        <v>2240299</v>
      </c>
      <c r="B1284" s="304" t="s">
        <v>1299</v>
      </c>
      <c r="C1284" s="287">
        <v>1312</v>
      </c>
      <c r="D1284" s="287">
        <v>1609</v>
      </c>
    </row>
    <row r="1285" spans="1:4" ht="20.100000000000001" customHeight="1">
      <c r="A1285" s="250">
        <v>22404</v>
      </c>
      <c r="B1285" s="303" t="s">
        <v>1300</v>
      </c>
      <c r="C1285" s="287">
        <f>SUM(C1286:C1292)</f>
        <v>0</v>
      </c>
      <c r="D1285" s="287">
        <f>SUM(D1286:D1292)</f>
        <v>0</v>
      </c>
    </row>
    <row r="1286" spans="1:4" ht="20.100000000000001" customHeight="1">
      <c r="A1286" s="250">
        <v>2240401</v>
      </c>
      <c r="B1286" s="304" t="s">
        <v>338</v>
      </c>
      <c r="C1286" s="287">
        <v>0</v>
      </c>
      <c r="D1286" s="287">
        <v>0</v>
      </c>
    </row>
    <row r="1287" spans="1:4" ht="20.100000000000001" customHeight="1">
      <c r="A1287" s="250">
        <v>2240402</v>
      </c>
      <c r="B1287" s="304" t="s">
        <v>339</v>
      </c>
      <c r="C1287" s="287">
        <v>0</v>
      </c>
      <c r="D1287" s="287">
        <v>0</v>
      </c>
    </row>
    <row r="1288" spans="1:4" ht="20.100000000000001" customHeight="1">
      <c r="A1288" s="250">
        <v>2240403</v>
      </c>
      <c r="B1288" s="304" t="s">
        <v>340</v>
      </c>
      <c r="C1288" s="287">
        <v>0</v>
      </c>
      <c r="D1288" s="287">
        <v>0</v>
      </c>
    </row>
    <row r="1289" spans="1:4" ht="20.100000000000001" customHeight="1">
      <c r="A1289" s="250">
        <v>2240404</v>
      </c>
      <c r="B1289" s="304" t="s">
        <v>1301</v>
      </c>
      <c r="C1289" s="287">
        <v>0</v>
      </c>
      <c r="D1289" s="287">
        <v>0</v>
      </c>
    </row>
    <row r="1290" spans="1:4" ht="20.100000000000001" customHeight="1">
      <c r="A1290" s="250">
        <v>2240405</v>
      </c>
      <c r="B1290" s="304" t="s">
        <v>1302</v>
      </c>
      <c r="C1290" s="287">
        <v>0</v>
      </c>
      <c r="D1290" s="287">
        <v>0</v>
      </c>
    </row>
    <row r="1291" spans="1:4" ht="20.100000000000001" customHeight="1">
      <c r="A1291" s="250">
        <v>2240450</v>
      </c>
      <c r="B1291" s="304" t="s">
        <v>347</v>
      </c>
      <c r="C1291" s="287">
        <v>0</v>
      </c>
      <c r="D1291" s="287">
        <v>0</v>
      </c>
    </row>
    <row r="1292" spans="1:4" ht="20.100000000000001" customHeight="1">
      <c r="A1292" s="250">
        <v>2240499</v>
      </c>
      <c r="B1292" s="304" t="s">
        <v>1303</v>
      </c>
      <c r="C1292" s="287">
        <v>0</v>
      </c>
      <c r="D1292" s="287">
        <v>0</v>
      </c>
    </row>
    <row r="1293" spans="1:4" ht="20.100000000000001" customHeight="1">
      <c r="A1293" s="250">
        <v>22405</v>
      </c>
      <c r="B1293" s="303" t="s">
        <v>1304</v>
      </c>
      <c r="C1293" s="287">
        <f>SUM(C1294:C1305)</f>
        <v>0</v>
      </c>
      <c r="D1293" s="287">
        <f>SUM(D1294:D1305)</f>
        <v>0</v>
      </c>
    </row>
    <row r="1294" spans="1:4" ht="20.100000000000001" customHeight="1">
      <c r="A1294" s="250">
        <v>2240501</v>
      </c>
      <c r="B1294" s="304" t="s">
        <v>338</v>
      </c>
      <c r="C1294" s="287">
        <v>0</v>
      </c>
      <c r="D1294" s="287">
        <v>0</v>
      </c>
    </row>
    <row r="1295" spans="1:4" ht="20.100000000000001" customHeight="1">
      <c r="A1295" s="250">
        <v>2240502</v>
      </c>
      <c r="B1295" s="304" t="s">
        <v>339</v>
      </c>
      <c r="C1295" s="287">
        <v>0</v>
      </c>
      <c r="D1295" s="287">
        <v>0</v>
      </c>
    </row>
    <row r="1296" spans="1:4" ht="20.100000000000001" customHeight="1">
      <c r="A1296" s="250">
        <v>2240503</v>
      </c>
      <c r="B1296" s="304" t="s">
        <v>340</v>
      </c>
      <c r="C1296" s="287">
        <v>0</v>
      </c>
      <c r="D1296" s="287">
        <v>0</v>
      </c>
    </row>
    <row r="1297" spans="1:4" ht="20.100000000000001" customHeight="1">
      <c r="A1297" s="250">
        <v>2240504</v>
      </c>
      <c r="B1297" s="304" t="s">
        <v>1305</v>
      </c>
      <c r="C1297" s="287">
        <v>0</v>
      </c>
      <c r="D1297" s="287">
        <v>0</v>
      </c>
    </row>
    <row r="1298" spans="1:4" ht="20.100000000000001" customHeight="1">
      <c r="A1298" s="250">
        <v>2240505</v>
      </c>
      <c r="B1298" s="304" t="s">
        <v>1306</v>
      </c>
      <c r="C1298" s="287">
        <v>0</v>
      </c>
      <c r="D1298" s="287">
        <v>0</v>
      </c>
    </row>
    <row r="1299" spans="1:4" ht="20.100000000000001" customHeight="1">
      <c r="A1299" s="250">
        <v>2240506</v>
      </c>
      <c r="B1299" s="304" t="s">
        <v>1307</v>
      </c>
      <c r="C1299" s="287">
        <v>0</v>
      </c>
      <c r="D1299" s="287">
        <v>0</v>
      </c>
    </row>
    <row r="1300" spans="1:4" ht="20.100000000000001" customHeight="1">
      <c r="A1300" s="250">
        <v>2240507</v>
      </c>
      <c r="B1300" s="304" t="s">
        <v>1308</v>
      </c>
      <c r="C1300" s="287">
        <v>0</v>
      </c>
      <c r="D1300" s="287">
        <v>0</v>
      </c>
    </row>
    <row r="1301" spans="1:4" ht="20.100000000000001" customHeight="1">
      <c r="A1301" s="250">
        <v>2240508</v>
      </c>
      <c r="B1301" s="304" t="s">
        <v>1309</v>
      </c>
      <c r="C1301" s="287">
        <v>0</v>
      </c>
      <c r="D1301" s="287">
        <v>0</v>
      </c>
    </row>
    <row r="1302" spans="1:4" ht="20.100000000000001" customHeight="1">
      <c r="A1302" s="250">
        <v>2240509</v>
      </c>
      <c r="B1302" s="304" t="s">
        <v>1310</v>
      </c>
      <c r="C1302" s="287">
        <v>0</v>
      </c>
      <c r="D1302" s="287">
        <v>0</v>
      </c>
    </row>
    <row r="1303" spans="1:4" ht="20.100000000000001" customHeight="1">
      <c r="A1303" s="250">
        <v>2240510</v>
      </c>
      <c r="B1303" s="304" t="s">
        <v>1311</v>
      </c>
      <c r="C1303" s="287">
        <v>0</v>
      </c>
      <c r="D1303" s="287">
        <v>0</v>
      </c>
    </row>
    <row r="1304" spans="1:4" ht="20.100000000000001" customHeight="1">
      <c r="A1304" s="250">
        <v>2240550</v>
      </c>
      <c r="B1304" s="304" t="s">
        <v>1312</v>
      </c>
      <c r="C1304" s="287">
        <v>0</v>
      </c>
      <c r="D1304" s="287">
        <v>0</v>
      </c>
    </row>
    <row r="1305" spans="1:4" ht="20.100000000000001" customHeight="1">
      <c r="A1305" s="250">
        <v>2240599</v>
      </c>
      <c r="B1305" s="304" t="s">
        <v>1313</v>
      </c>
      <c r="C1305" s="287">
        <v>0</v>
      </c>
      <c r="D1305" s="287">
        <v>0</v>
      </c>
    </row>
    <row r="1306" spans="1:4" ht="20.100000000000001" customHeight="1">
      <c r="A1306" s="250">
        <v>22406</v>
      </c>
      <c r="B1306" s="303" t="s">
        <v>1314</v>
      </c>
      <c r="C1306" s="287">
        <f>SUM(C1307:C1309)</f>
        <v>0</v>
      </c>
      <c r="D1306" s="287">
        <f>SUM(D1307:D1309)</f>
        <v>0</v>
      </c>
    </row>
    <row r="1307" spans="1:4" ht="20.100000000000001" customHeight="1">
      <c r="A1307" s="250">
        <v>2240601</v>
      </c>
      <c r="B1307" s="304" t="s">
        <v>1315</v>
      </c>
      <c r="C1307" s="287">
        <v>0</v>
      </c>
      <c r="D1307" s="287">
        <v>0</v>
      </c>
    </row>
    <row r="1308" spans="1:4" ht="20.100000000000001" customHeight="1">
      <c r="A1308" s="250">
        <v>2240602</v>
      </c>
      <c r="B1308" s="304" t="s">
        <v>1316</v>
      </c>
      <c r="C1308" s="287">
        <v>0</v>
      </c>
      <c r="D1308" s="287">
        <v>0</v>
      </c>
    </row>
    <row r="1309" spans="1:4" ht="20.100000000000001" customHeight="1">
      <c r="A1309" s="250">
        <v>2240699</v>
      </c>
      <c r="B1309" s="304" t="s">
        <v>1317</v>
      </c>
      <c r="C1309" s="287">
        <v>0</v>
      </c>
      <c r="D1309" s="287">
        <v>0</v>
      </c>
    </row>
    <row r="1310" spans="1:4" ht="20.100000000000001" customHeight="1">
      <c r="A1310" s="250">
        <v>22407</v>
      </c>
      <c r="B1310" s="303" t="s">
        <v>1318</v>
      </c>
      <c r="C1310" s="287">
        <f>SUM(C1311:C1313)</f>
        <v>0</v>
      </c>
      <c r="D1310" s="287">
        <f>SUM(D1311:D1313)</f>
        <v>0</v>
      </c>
    </row>
    <row r="1311" spans="1:4" ht="20.100000000000001" customHeight="1">
      <c r="A1311" s="250">
        <v>2240703</v>
      </c>
      <c r="B1311" s="304" t="s">
        <v>1319</v>
      </c>
      <c r="C1311" s="287">
        <v>0</v>
      </c>
      <c r="D1311" s="287">
        <v>0</v>
      </c>
    </row>
    <row r="1312" spans="1:4" ht="20.100000000000001" customHeight="1">
      <c r="A1312" s="250">
        <v>2240704</v>
      </c>
      <c r="B1312" s="304" t="s">
        <v>1320</v>
      </c>
      <c r="C1312" s="287">
        <v>0</v>
      </c>
      <c r="D1312" s="287">
        <v>0</v>
      </c>
    </row>
    <row r="1313" spans="1:4" ht="20.100000000000001" customHeight="1">
      <c r="A1313" s="250">
        <v>2240799</v>
      </c>
      <c r="B1313" s="304" t="s">
        <v>1321</v>
      </c>
      <c r="C1313" s="287">
        <v>0</v>
      </c>
      <c r="D1313" s="287">
        <v>0</v>
      </c>
    </row>
    <row r="1314" spans="1:4" ht="20.100000000000001" customHeight="1">
      <c r="A1314" s="250">
        <v>22499</v>
      </c>
      <c r="B1314" s="303" t="s">
        <v>1322</v>
      </c>
      <c r="C1314" s="287">
        <f>C1315</f>
        <v>0</v>
      </c>
      <c r="D1314" s="287">
        <f>D1315</f>
        <v>0</v>
      </c>
    </row>
    <row r="1315" spans="1:4" ht="20.100000000000001" customHeight="1">
      <c r="A1315" s="250">
        <v>2249999</v>
      </c>
      <c r="B1315" s="304" t="s">
        <v>1323</v>
      </c>
      <c r="C1315" s="287">
        <v>0</v>
      </c>
      <c r="D1315" s="287">
        <v>0</v>
      </c>
    </row>
    <row r="1316" spans="1:4" ht="20.100000000000001" customHeight="1">
      <c r="A1316" s="250">
        <v>227</v>
      </c>
      <c r="B1316" s="303" t="s">
        <v>1348</v>
      </c>
      <c r="C1316" s="287">
        <v>0</v>
      </c>
      <c r="D1316" s="287">
        <v>6500</v>
      </c>
    </row>
    <row r="1317" spans="1:4" ht="20.100000000000001" customHeight="1">
      <c r="A1317" s="250">
        <v>229</v>
      </c>
      <c r="B1317" s="303" t="s">
        <v>73</v>
      </c>
      <c r="C1317" s="287">
        <f>C1318</f>
        <v>22969</v>
      </c>
      <c r="D1317" s="287">
        <f>D1318</f>
        <v>4745</v>
      </c>
    </row>
    <row r="1318" spans="1:4" ht="20.100000000000001" customHeight="1">
      <c r="A1318" s="250">
        <v>22999</v>
      </c>
      <c r="B1318" s="303" t="s">
        <v>71</v>
      </c>
      <c r="C1318" s="287">
        <f>C1319</f>
        <v>22969</v>
      </c>
      <c r="D1318" s="287">
        <f>D1319</f>
        <v>4745</v>
      </c>
    </row>
    <row r="1319" spans="1:4" ht="20.100000000000001" customHeight="1">
      <c r="A1319" s="250">
        <v>2299999</v>
      </c>
      <c r="B1319" s="304" t="s">
        <v>492</v>
      </c>
      <c r="C1319" s="287">
        <v>22969</v>
      </c>
      <c r="D1319" s="287">
        <v>4745</v>
      </c>
    </row>
    <row r="1320" spans="1:4" ht="20.100000000000001" customHeight="1">
      <c r="A1320" s="250">
        <v>232</v>
      </c>
      <c r="B1320" s="303" t="s">
        <v>1324</v>
      </c>
      <c r="C1320" s="287">
        <f>SUM(C1321,C1323,C1328)</f>
        <v>6879</v>
      </c>
      <c r="D1320" s="287">
        <f>SUM(D1321,D1323,D1328)</f>
        <v>6705</v>
      </c>
    </row>
    <row r="1321" spans="1:4" ht="20.100000000000001" customHeight="1">
      <c r="A1321" s="250">
        <v>23201</v>
      </c>
      <c r="B1321" s="303" t="s">
        <v>1325</v>
      </c>
      <c r="C1321" s="287">
        <f>C1322</f>
        <v>0</v>
      </c>
      <c r="D1321" s="287">
        <f>D1322</f>
        <v>0</v>
      </c>
    </row>
    <row r="1322" spans="1:4" ht="20.100000000000001" customHeight="1">
      <c r="A1322" s="250">
        <v>2320101</v>
      </c>
      <c r="B1322" s="304" t="s">
        <v>1326</v>
      </c>
      <c r="C1322" s="287">
        <v>0</v>
      </c>
      <c r="D1322" s="287">
        <v>0</v>
      </c>
    </row>
    <row r="1323" spans="1:4" ht="20.100000000000001" customHeight="1">
      <c r="A1323" s="250">
        <v>23202</v>
      </c>
      <c r="B1323" s="303" t="s">
        <v>1327</v>
      </c>
      <c r="C1323" s="287">
        <f>SUM(C1324:C1327)</f>
        <v>0</v>
      </c>
      <c r="D1323" s="287">
        <f>SUM(D1324:D1327)</f>
        <v>0</v>
      </c>
    </row>
    <row r="1324" spans="1:4" ht="20.100000000000001" customHeight="1">
      <c r="A1324" s="250">
        <v>2320201</v>
      </c>
      <c r="B1324" s="304" t="s">
        <v>1328</v>
      </c>
      <c r="C1324" s="287">
        <v>0</v>
      </c>
      <c r="D1324" s="287">
        <v>0</v>
      </c>
    </row>
    <row r="1325" spans="1:4" ht="20.100000000000001" customHeight="1">
      <c r="A1325" s="250">
        <v>2320202</v>
      </c>
      <c r="B1325" s="304" t="s">
        <v>1329</v>
      </c>
      <c r="C1325" s="287">
        <v>0</v>
      </c>
      <c r="D1325" s="287">
        <v>0</v>
      </c>
    </row>
    <row r="1326" spans="1:4" ht="20.100000000000001" customHeight="1">
      <c r="A1326" s="250">
        <v>2320203</v>
      </c>
      <c r="B1326" s="304" t="s">
        <v>1330</v>
      </c>
      <c r="C1326" s="287">
        <v>0</v>
      </c>
      <c r="D1326" s="287">
        <v>0</v>
      </c>
    </row>
    <row r="1327" spans="1:4" ht="20.100000000000001" customHeight="1">
      <c r="A1327" s="250">
        <v>2320299</v>
      </c>
      <c r="B1327" s="304" t="s">
        <v>1331</v>
      </c>
      <c r="C1327" s="287">
        <v>0</v>
      </c>
      <c r="D1327" s="287">
        <v>0</v>
      </c>
    </row>
    <row r="1328" spans="1:4" ht="20.100000000000001" customHeight="1">
      <c r="A1328" s="250">
        <v>23203</v>
      </c>
      <c r="B1328" s="303" t="s">
        <v>1332</v>
      </c>
      <c r="C1328" s="287">
        <f>SUM(C1329:C1332)</f>
        <v>6879</v>
      </c>
      <c r="D1328" s="287">
        <f>SUM(D1329:D1332)</f>
        <v>6705</v>
      </c>
    </row>
    <row r="1329" spans="1:4" ht="20.100000000000001" customHeight="1">
      <c r="A1329" s="250">
        <v>2320301</v>
      </c>
      <c r="B1329" s="304" t="s">
        <v>1333</v>
      </c>
      <c r="C1329" s="287">
        <v>6879</v>
      </c>
      <c r="D1329" s="287">
        <v>6705</v>
      </c>
    </row>
    <row r="1330" spans="1:4" ht="20.100000000000001" customHeight="1">
      <c r="A1330" s="250">
        <v>2320302</v>
      </c>
      <c r="B1330" s="304" t="s">
        <v>1334</v>
      </c>
      <c r="C1330" s="287">
        <v>0</v>
      </c>
      <c r="D1330" s="287">
        <v>0</v>
      </c>
    </row>
    <row r="1331" spans="1:4" ht="20.100000000000001" customHeight="1">
      <c r="A1331" s="250">
        <v>2320303</v>
      </c>
      <c r="B1331" s="304" t="s">
        <v>1335</v>
      </c>
      <c r="C1331" s="287">
        <v>0</v>
      </c>
      <c r="D1331" s="287">
        <v>0</v>
      </c>
    </row>
    <row r="1332" spans="1:4" ht="20.100000000000001" customHeight="1">
      <c r="A1332" s="250">
        <v>2320399</v>
      </c>
      <c r="B1332" s="304" t="s">
        <v>1336</v>
      </c>
      <c r="C1332" s="287">
        <v>0</v>
      </c>
      <c r="D1332" s="287">
        <v>0</v>
      </c>
    </row>
    <row r="1333" spans="1:4" ht="20.100000000000001" customHeight="1">
      <c r="A1333" s="250">
        <v>233</v>
      </c>
      <c r="B1333" s="303" t="s">
        <v>1337</v>
      </c>
      <c r="C1333" s="287">
        <f>SUM(C1334,C1336,C1338)</f>
        <v>153</v>
      </c>
      <c r="D1333" s="287">
        <f>SUM(D1334,D1336,D1338)</f>
        <v>0</v>
      </c>
    </row>
    <row r="1334" spans="1:4" ht="20.100000000000001" customHeight="1">
      <c r="A1334" s="250">
        <v>23301</v>
      </c>
      <c r="B1334" s="303" t="s">
        <v>1338</v>
      </c>
      <c r="C1334" s="287">
        <f>C1335</f>
        <v>0</v>
      </c>
      <c r="D1334" s="287">
        <f>D1335</f>
        <v>0</v>
      </c>
    </row>
    <row r="1335" spans="1:4" ht="20.100000000000001" customHeight="1">
      <c r="A1335" s="250">
        <v>2330101</v>
      </c>
      <c r="B1335" s="304" t="s">
        <v>1339</v>
      </c>
      <c r="C1335" s="287">
        <v>0</v>
      </c>
      <c r="D1335" s="287">
        <v>0</v>
      </c>
    </row>
    <row r="1336" spans="1:4" ht="20.100000000000001" customHeight="1">
      <c r="A1336" s="250">
        <v>23302</v>
      </c>
      <c r="B1336" s="303" t="s">
        <v>1340</v>
      </c>
      <c r="C1336" s="287">
        <f>C1337</f>
        <v>0</v>
      </c>
      <c r="D1336" s="287">
        <f>D1337</f>
        <v>0</v>
      </c>
    </row>
    <row r="1337" spans="1:4" ht="20.100000000000001" customHeight="1">
      <c r="A1337" s="250">
        <v>2330201</v>
      </c>
      <c r="B1337" s="304" t="s">
        <v>1341</v>
      </c>
      <c r="C1337" s="287">
        <v>0</v>
      </c>
      <c r="D1337" s="287">
        <v>0</v>
      </c>
    </row>
    <row r="1338" spans="1:4" ht="20.100000000000001" customHeight="1">
      <c r="A1338" s="250">
        <v>23303</v>
      </c>
      <c r="B1338" s="303" t="s">
        <v>1342</v>
      </c>
      <c r="C1338" s="287">
        <f>C1339</f>
        <v>153</v>
      </c>
      <c r="D1338" s="287">
        <f>D1339</f>
        <v>0</v>
      </c>
    </row>
    <row r="1339" spans="1:4" ht="20.100000000000001" customHeight="1">
      <c r="A1339" s="250">
        <v>2330301</v>
      </c>
      <c r="B1339" s="304" t="s">
        <v>1343</v>
      </c>
      <c r="C1339" s="287">
        <v>153</v>
      </c>
      <c r="D1339" s="287">
        <v>0</v>
      </c>
    </row>
  </sheetData>
  <autoFilter ref="A4:D1325"/>
  <mergeCells count="2">
    <mergeCell ref="A1:D1"/>
    <mergeCell ref="A4:B4"/>
  </mergeCells>
  <phoneticPr fontId="61" type="noConversion"/>
  <pageMargins left="0.75" right="0.75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5"/>
  <sheetViews>
    <sheetView view="pageBreakPreview" zoomScaleNormal="100" zoomScaleSheetLayoutView="100" workbookViewId="0">
      <pane ySplit="3" topLeftCell="A4" activePane="bottomLeft" state="frozen"/>
      <selection pane="bottomLeft" activeCell="D4" sqref="D4"/>
    </sheetView>
  </sheetViews>
  <sheetFormatPr defaultColWidth="9" defaultRowHeight="20.100000000000001" customHeight="1"/>
  <cols>
    <col min="1" max="1" width="9.5" style="241" customWidth="1"/>
    <col min="2" max="2" width="34.625" style="288" customWidth="1"/>
    <col min="3" max="3" width="24.625" style="241" customWidth="1"/>
    <col min="4" max="4" width="24" style="241" customWidth="1"/>
    <col min="5" max="16384" width="9" style="241"/>
  </cols>
  <sheetData>
    <row r="1" spans="1:4" s="238" customFormat="1" ht="45" customHeight="1">
      <c r="A1" s="325" t="s">
        <v>318</v>
      </c>
      <c r="B1" s="325"/>
      <c r="C1" s="325"/>
      <c r="D1" s="325"/>
    </row>
    <row r="2" spans="1:4" ht="20.100000000000001" customHeight="1">
      <c r="C2" s="69"/>
      <c r="D2" s="96" t="s">
        <v>1</v>
      </c>
    </row>
    <row r="3" spans="1:4" s="239" customFormat="1" ht="20.100000000000001" customHeight="1">
      <c r="A3" s="242" t="s">
        <v>76</v>
      </c>
      <c r="B3" s="249" t="s">
        <v>77</v>
      </c>
      <c r="C3" s="242" t="s">
        <v>319</v>
      </c>
      <c r="D3" s="242" t="s">
        <v>320</v>
      </c>
    </row>
    <row r="4" spans="1:4" ht="20.100000000000001" customHeight="1">
      <c r="A4" s="326" t="s">
        <v>78</v>
      </c>
      <c r="B4" s="327"/>
      <c r="C4" s="243">
        <f>C5+C10+C21+C29+C36+C40+C43+C47+C52+C58+C62+C67+C70</f>
        <v>313285</v>
      </c>
      <c r="D4" s="243">
        <f>D5+D10+D21+D29+D36+D40+D43+D47+D52+D58+D62+D67+D70</f>
        <v>326260</v>
      </c>
    </row>
    <row r="5" spans="1:4" s="240" customFormat="1" ht="20.100000000000001" customHeight="1">
      <c r="A5" s="244">
        <v>501</v>
      </c>
      <c r="B5" s="289" t="s">
        <v>79</v>
      </c>
      <c r="C5" s="243">
        <f>SUM(C6:C9)</f>
        <v>108774</v>
      </c>
      <c r="D5" s="243">
        <f>SUM(D6:D9)</f>
        <v>123978</v>
      </c>
    </row>
    <row r="6" spans="1:4" s="240" customFormat="1" ht="20.100000000000001" customHeight="1">
      <c r="A6" s="244">
        <v>50101</v>
      </c>
      <c r="B6" s="290" t="s">
        <v>80</v>
      </c>
      <c r="C6" s="243">
        <v>58693</v>
      </c>
      <c r="D6" s="243">
        <v>78886</v>
      </c>
    </row>
    <row r="7" spans="1:4" s="240" customFormat="1" ht="20.100000000000001" customHeight="1">
      <c r="A7" s="244">
        <v>50102</v>
      </c>
      <c r="B7" s="290" t="s">
        <v>81</v>
      </c>
      <c r="C7" s="243">
        <v>15766</v>
      </c>
      <c r="D7" s="243">
        <v>16277</v>
      </c>
    </row>
    <row r="8" spans="1:4" s="240" customFormat="1" ht="20.100000000000001" customHeight="1">
      <c r="A8" s="244">
        <v>50103</v>
      </c>
      <c r="B8" s="290" t="s">
        <v>82</v>
      </c>
      <c r="C8" s="243">
        <v>24511</v>
      </c>
      <c r="D8" s="243">
        <v>24794</v>
      </c>
    </row>
    <row r="9" spans="1:4" s="240" customFormat="1" ht="20.100000000000001" customHeight="1">
      <c r="A9" s="244">
        <v>50199</v>
      </c>
      <c r="B9" s="290" t="s">
        <v>83</v>
      </c>
      <c r="C9" s="243">
        <v>9804</v>
      </c>
      <c r="D9" s="243">
        <v>4021</v>
      </c>
    </row>
    <row r="10" spans="1:4" s="240" customFormat="1" ht="20.100000000000001" customHeight="1">
      <c r="A10" s="244">
        <v>502</v>
      </c>
      <c r="B10" s="289" t="s">
        <v>84</v>
      </c>
      <c r="C10" s="243">
        <f>SUM(C11:C20)</f>
        <v>8481</v>
      </c>
      <c r="D10" s="243">
        <f>SUM(D11:D20)</f>
        <v>7241</v>
      </c>
    </row>
    <row r="11" spans="1:4" s="240" customFormat="1" ht="20.100000000000001" customHeight="1">
      <c r="A11" s="244">
        <v>50201</v>
      </c>
      <c r="B11" s="290" t="s">
        <v>85</v>
      </c>
      <c r="C11" s="243">
        <v>7371</v>
      </c>
      <c r="D11" s="243">
        <v>6116</v>
      </c>
    </row>
    <row r="12" spans="1:4" s="240" customFormat="1" ht="20.100000000000001" customHeight="1">
      <c r="A12" s="244">
        <v>50202</v>
      </c>
      <c r="B12" s="290" t="s">
        <v>86</v>
      </c>
      <c r="C12" s="243">
        <v>1</v>
      </c>
      <c r="D12" s="243">
        <v>1</v>
      </c>
    </row>
    <row r="13" spans="1:4" s="240" customFormat="1" ht="20.100000000000001" customHeight="1">
      <c r="A13" s="244">
        <v>50203</v>
      </c>
      <c r="B13" s="290" t="s">
        <v>87</v>
      </c>
      <c r="C13" s="243">
        <v>0</v>
      </c>
      <c r="D13" s="243">
        <v>3</v>
      </c>
    </row>
    <row r="14" spans="1:4" s="240" customFormat="1" ht="20.100000000000001" customHeight="1">
      <c r="A14" s="244">
        <v>50204</v>
      </c>
      <c r="B14" s="290" t="s">
        <v>88</v>
      </c>
      <c r="C14" s="243">
        <v>0</v>
      </c>
      <c r="D14" s="243">
        <v>0</v>
      </c>
    </row>
    <row r="15" spans="1:4" s="240" customFormat="1" ht="20.100000000000001" customHeight="1">
      <c r="A15" s="244">
        <v>50205</v>
      </c>
      <c r="B15" s="290" t="s">
        <v>89</v>
      </c>
      <c r="C15" s="243">
        <v>198</v>
      </c>
      <c r="D15" s="243">
        <v>202</v>
      </c>
    </row>
    <row r="16" spans="1:4" s="240" customFormat="1" ht="20.100000000000001" customHeight="1">
      <c r="A16" s="244">
        <v>50206</v>
      </c>
      <c r="B16" s="290" t="s">
        <v>90</v>
      </c>
      <c r="C16" s="243">
        <v>4</v>
      </c>
      <c r="D16" s="243">
        <v>22</v>
      </c>
    </row>
    <row r="17" spans="1:4" s="240" customFormat="1" ht="20.100000000000001" customHeight="1">
      <c r="A17" s="244">
        <v>50207</v>
      </c>
      <c r="B17" s="290" t="s">
        <v>91</v>
      </c>
      <c r="C17" s="243">
        <v>0</v>
      </c>
      <c r="D17" s="243">
        <v>3</v>
      </c>
    </row>
    <row r="18" spans="1:4" s="240" customFormat="1" ht="20.100000000000001" customHeight="1">
      <c r="A18" s="244">
        <v>50208</v>
      </c>
      <c r="B18" s="290" t="s">
        <v>92</v>
      </c>
      <c r="C18" s="243">
        <v>92</v>
      </c>
      <c r="D18" s="243">
        <v>93</v>
      </c>
    </row>
    <row r="19" spans="1:4" s="240" customFormat="1" ht="20.100000000000001" customHeight="1">
      <c r="A19" s="244">
        <v>50209</v>
      </c>
      <c r="B19" s="290" t="s">
        <v>93</v>
      </c>
      <c r="C19" s="243">
        <v>216</v>
      </c>
      <c r="D19" s="243">
        <v>211</v>
      </c>
    </row>
    <row r="20" spans="1:4" s="240" customFormat="1" ht="20.100000000000001" customHeight="1">
      <c r="A20" s="244">
        <v>50299</v>
      </c>
      <c r="B20" s="290" t="s">
        <v>94</v>
      </c>
      <c r="C20" s="243">
        <v>599</v>
      </c>
      <c r="D20" s="243">
        <v>590</v>
      </c>
    </row>
    <row r="21" spans="1:4" s="240" customFormat="1" ht="20.100000000000001" customHeight="1">
      <c r="A21" s="244">
        <v>503</v>
      </c>
      <c r="B21" s="289" t="s">
        <v>95</v>
      </c>
      <c r="C21" s="243">
        <f>SUM(C22:C28)</f>
        <v>1</v>
      </c>
      <c r="D21" s="243">
        <f>SUM(D22:D28)</f>
        <v>15</v>
      </c>
    </row>
    <row r="22" spans="1:4" s="240" customFormat="1" ht="20.100000000000001" customHeight="1">
      <c r="A22" s="244">
        <v>50301</v>
      </c>
      <c r="B22" s="290" t="s">
        <v>96</v>
      </c>
      <c r="C22" s="243">
        <v>0</v>
      </c>
      <c r="D22" s="243">
        <v>0</v>
      </c>
    </row>
    <row r="23" spans="1:4" s="240" customFormat="1" ht="20.100000000000001" customHeight="1">
      <c r="A23" s="244">
        <v>50302</v>
      </c>
      <c r="B23" s="290" t="s">
        <v>97</v>
      </c>
      <c r="C23" s="243">
        <v>0</v>
      </c>
      <c r="D23" s="243">
        <v>0</v>
      </c>
    </row>
    <row r="24" spans="1:4" s="240" customFormat="1" ht="20.100000000000001" customHeight="1">
      <c r="A24" s="244">
        <v>50303</v>
      </c>
      <c r="B24" s="290" t="s">
        <v>98</v>
      </c>
      <c r="C24" s="243">
        <v>0</v>
      </c>
      <c r="D24" s="243">
        <v>0</v>
      </c>
    </row>
    <row r="25" spans="1:4" s="240" customFormat="1" ht="20.100000000000001" customHeight="1">
      <c r="A25" s="244">
        <v>50305</v>
      </c>
      <c r="B25" s="290" t="s">
        <v>99</v>
      </c>
      <c r="C25" s="243">
        <v>0</v>
      </c>
      <c r="D25" s="243">
        <v>0</v>
      </c>
    </row>
    <row r="26" spans="1:4" s="240" customFormat="1" ht="20.100000000000001" customHeight="1">
      <c r="A26" s="244">
        <v>50306</v>
      </c>
      <c r="B26" s="290" t="s">
        <v>100</v>
      </c>
      <c r="C26" s="243">
        <v>0</v>
      </c>
      <c r="D26" s="243">
        <v>15</v>
      </c>
    </row>
    <row r="27" spans="1:4" s="240" customFormat="1" ht="20.100000000000001" customHeight="1">
      <c r="A27" s="244">
        <v>50307</v>
      </c>
      <c r="B27" s="290" t="s">
        <v>101</v>
      </c>
      <c r="C27" s="243">
        <v>0</v>
      </c>
      <c r="D27" s="243">
        <v>0</v>
      </c>
    </row>
    <row r="28" spans="1:4" s="240" customFormat="1" ht="20.100000000000001" customHeight="1">
      <c r="A28" s="244">
        <v>50399</v>
      </c>
      <c r="B28" s="290" t="s">
        <v>102</v>
      </c>
      <c r="C28" s="243">
        <v>1</v>
      </c>
      <c r="D28" s="243">
        <v>0</v>
      </c>
    </row>
    <row r="29" spans="1:4" s="240" customFormat="1" ht="20.100000000000001" customHeight="1">
      <c r="A29" s="244">
        <v>504</v>
      </c>
      <c r="B29" s="289" t="s">
        <v>103</v>
      </c>
      <c r="C29" s="243">
        <f>SUM(C30:C35)</f>
        <v>0</v>
      </c>
      <c r="D29" s="243">
        <f>SUM(D30:D35)</f>
        <v>0</v>
      </c>
    </row>
    <row r="30" spans="1:4" s="240" customFormat="1" ht="20.100000000000001" customHeight="1">
      <c r="A30" s="244">
        <v>50401</v>
      </c>
      <c r="B30" s="290" t="s">
        <v>96</v>
      </c>
      <c r="C30" s="243">
        <v>0</v>
      </c>
      <c r="D30" s="243">
        <v>0</v>
      </c>
    </row>
    <row r="31" spans="1:4" ht="20.100000000000001" customHeight="1">
      <c r="A31" s="244">
        <v>50402</v>
      </c>
      <c r="B31" s="290" t="s">
        <v>97</v>
      </c>
      <c r="C31" s="243">
        <v>0</v>
      </c>
      <c r="D31" s="243">
        <v>0</v>
      </c>
    </row>
    <row r="32" spans="1:4" ht="20.100000000000001" customHeight="1">
      <c r="A32" s="244">
        <v>50403</v>
      </c>
      <c r="B32" s="290" t="s">
        <v>98</v>
      </c>
      <c r="C32" s="243">
        <v>0</v>
      </c>
      <c r="D32" s="243">
        <v>0</v>
      </c>
    </row>
    <row r="33" spans="1:4" ht="20.100000000000001" customHeight="1">
      <c r="A33" s="244">
        <v>50404</v>
      </c>
      <c r="B33" s="290" t="s">
        <v>100</v>
      </c>
      <c r="C33" s="243">
        <v>0</v>
      </c>
      <c r="D33" s="243">
        <v>0</v>
      </c>
    </row>
    <row r="34" spans="1:4" ht="20.100000000000001" customHeight="1">
      <c r="A34" s="244">
        <v>50405</v>
      </c>
      <c r="B34" s="290" t="s">
        <v>101</v>
      </c>
      <c r="C34" s="243">
        <v>0</v>
      </c>
      <c r="D34" s="243">
        <v>0</v>
      </c>
    </row>
    <row r="35" spans="1:4" ht="20.100000000000001" customHeight="1">
      <c r="A35" s="244">
        <v>50499</v>
      </c>
      <c r="B35" s="290" t="s">
        <v>102</v>
      </c>
      <c r="C35" s="243">
        <v>0</v>
      </c>
      <c r="D35" s="243">
        <v>0</v>
      </c>
    </row>
    <row r="36" spans="1:4" ht="20.100000000000001" customHeight="1">
      <c r="A36" s="244">
        <v>505</v>
      </c>
      <c r="B36" s="289" t="s">
        <v>104</v>
      </c>
      <c r="C36" s="243">
        <f>SUM(C37:C39)</f>
        <v>185284</v>
      </c>
      <c r="D36" s="243">
        <f>SUM(D37:D39)</f>
        <v>184650</v>
      </c>
    </row>
    <row r="37" spans="1:4" ht="20.100000000000001" customHeight="1">
      <c r="A37" s="244">
        <v>50501</v>
      </c>
      <c r="B37" s="290" t="s">
        <v>105</v>
      </c>
      <c r="C37" s="243">
        <v>177083</v>
      </c>
      <c r="D37" s="243">
        <v>175252</v>
      </c>
    </row>
    <row r="38" spans="1:4" ht="20.100000000000001" customHeight="1">
      <c r="A38" s="244">
        <v>50502</v>
      </c>
      <c r="B38" s="290" t="s">
        <v>106</v>
      </c>
      <c r="C38" s="243">
        <v>8201</v>
      </c>
      <c r="D38" s="243">
        <v>9398</v>
      </c>
    </row>
    <row r="39" spans="1:4" ht="20.100000000000001" customHeight="1">
      <c r="A39" s="244">
        <v>50599</v>
      </c>
      <c r="B39" s="290" t="s">
        <v>107</v>
      </c>
      <c r="C39" s="243">
        <v>0</v>
      </c>
      <c r="D39" s="243">
        <v>0</v>
      </c>
    </row>
    <row r="40" spans="1:4" ht="20.100000000000001" customHeight="1">
      <c r="A40" s="244">
        <v>506</v>
      </c>
      <c r="B40" s="289" t="s">
        <v>108</v>
      </c>
      <c r="C40" s="243">
        <f>SUM(C41:C42)</f>
        <v>29</v>
      </c>
      <c r="D40" s="243">
        <f>SUM(D41:D42)</f>
        <v>76</v>
      </c>
    </row>
    <row r="41" spans="1:4" ht="20.100000000000001" customHeight="1">
      <c r="A41" s="244">
        <v>50601</v>
      </c>
      <c r="B41" s="290" t="s">
        <v>109</v>
      </c>
      <c r="C41" s="243">
        <v>29</v>
      </c>
      <c r="D41" s="243">
        <v>76</v>
      </c>
    </row>
    <row r="42" spans="1:4" ht="20.100000000000001" customHeight="1">
      <c r="A42" s="244">
        <v>50602</v>
      </c>
      <c r="B42" s="290" t="s">
        <v>110</v>
      </c>
      <c r="C42" s="243">
        <v>0</v>
      </c>
      <c r="D42" s="243">
        <v>0</v>
      </c>
    </row>
    <row r="43" spans="1:4" ht="20.100000000000001" customHeight="1">
      <c r="A43" s="244">
        <v>507</v>
      </c>
      <c r="B43" s="289" t="s">
        <v>111</v>
      </c>
      <c r="C43" s="243">
        <f>SUM(C44:C46)</f>
        <v>0</v>
      </c>
      <c r="D43" s="243">
        <f>SUM(D44:D46)</f>
        <v>0</v>
      </c>
    </row>
    <row r="44" spans="1:4" ht="20.100000000000001" customHeight="1">
      <c r="A44" s="244">
        <v>50701</v>
      </c>
      <c r="B44" s="290" t="s">
        <v>112</v>
      </c>
      <c r="C44" s="243">
        <v>0</v>
      </c>
      <c r="D44" s="243">
        <v>0</v>
      </c>
    </row>
    <row r="45" spans="1:4" ht="20.100000000000001" customHeight="1">
      <c r="A45" s="244">
        <v>50702</v>
      </c>
      <c r="B45" s="290" t="s">
        <v>113</v>
      </c>
      <c r="C45" s="243">
        <v>0</v>
      </c>
      <c r="D45" s="243">
        <v>0</v>
      </c>
    </row>
    <row r="46" spans="1:4" ht="20.100000000000001" customHeight="1">
      <c r="A46" s="244">
        <v>50799</v>
      </c>
      <c r="B46" s="290" t="s">
        <v>114</v>
      </c>
      <c r="C46" s="243">
        <v>0</v>
      </c>
      <c r="D46" s="243">
        <v>0</v>
      </c>
    </row>
    <row r="47" spans="1:4" ht="20.100000000000001" customHeight="1">
      <c r="A47" s="244">
        <v>508</v>
      </c>
      <c r="B47" s="289" t="s">
        <v>115</v>
      </c>
      <c r="C47" s="243">
        <f>SUM(C48:C51)</f>
        <v>0</v>
      </c>
      <c r="D47" s="243">
        <f>SUM(D48:D51)</f>
        <v>0</v>
      </c>
    </row>
    <row r="48" spans="1:4" ht="20.100000000000001" customHeight="1">
      <c r="A48" s="244">
        <v>50803</v>
      </c>
      <c r="B48" s="290" t="s">
        <v>116</v>
      </c>
      <c r="C48" s="243">
        <v>0</v>
      </c>
      <c r="D48" s="243">
        <v>0</v>
      </c>
    </row>
    <row r="49" spans="1:4" ht="20.100000000000001" customHeight="1">
      <c r="A49" s="244">
        <v>50804</v>
      </c>
      <c r="B49" s="290" t="s">
        <v>117</v>
      </c>
      <c r="C49" s="243">
        <v>0</v>
      </c>
      <c r="D49" s="243">
        <v>0</v>
      </c>
    </row>
    <row r="50" spans="1:4" ht="20.100000000000001" customHeight="1">
      <c r="A50" s="244">
        <v>50805</v>
      </c>
      <c r="B50" s="290" t="s">
        <v>118</v>
      </c>
      <c r="C50" s="243">
        <v>0</v>
      </c>
      <c r="D50" s="243">
        <v>0</v>
      </c>
    </row>
    <row r="51" spans="1:4" ht="20.100000000000001" customHeight="1">
      <c r="A51" s="244">
        <v>50899</v>
      </c>
      <c r="B51" s="290" t="s">
        <v>119</v>
      </c>
      <c r="C51" s="243">
        <v>0</v>
      </c>
      <c r="D51" s="243">
        <v>0</v>
      </c>
    </row>
    <row r="52" spans="1:4" ht="20.100000000000001" customHeight="1">
      <c r="A52" s="244">
        <v>509</v>
      </c>
      <c r="B52" s="289" t="s">
        <v>120</v>
      </c>
      <c r="C52" s="243">
        <f>SUM(C53:C57)</f>
        <v>10716</v>
      </c>
      <c r="D52" s="243">
        <f>SUM(D53:D57)</f>
        <v>10300</v>
      </c>
    </row>
    <row r="53" spans="1:4" ht="20.100000000000001" customHeight="1">
      <c r="A53" s="244">
        <v>50901</v>
      </c>
      <c r="B53" s="290" t="s">
        <v>121</v>
      </c>
      <c r="C53" s="243">
        <v>573</v>
      </c>
      <c r="D53" s="243">
        <v>1006</v>
      </c>
    </row>
    <row r="54" spans="1:4" ht="20.100000000000001" customHeight="1">
      <c r="A54" s="244">
        <v>50902</v>
      </c>
      <c r="B54" s="290" t="s">
        <v>122</v>
      </c>
      <c r="C54" s="243">
        <v>0</v>
      </c>
      <c r="D54" s="243">
        <v>0</v>
      </c>
    </row>
    <row r="55" spans="1:4" ht="20.100000000000001" customHeight="1">
      <c r="A55" s="244">
        <v>50903</v>
      </c>
      <c r="B55" s="290" t="s">
        <v>123</v>
      </c>
      <c r="C55" s="243">
        <v>0</v>
      </c>
      <c r="D55" s="243">
        <v>0</v>
      </c>
    </row>
    <row r="56" spans="1:4" ht="20.100000000000001" customHeight="1">
      <c r="A56" s="244">
        <v>50905</v>
      </c>
      <c r="B56" s="290" t="s">
        <v>124</v>
      </c>
      <c r="C56" s="243">
        <v>8922</v>
      </c>
      <c r="D56" s="243">
        <v>7673</v>
      </c>
    </row>
    <row r="57" spans="1:4" ht="20.100000000000001" customHeight="1">
      <c r="A57" s="244">
        <v>50999</v>
      </c>
      <c r="B57" s="290" t="s">
        <v>125</v>
      </c>
      <c r="C57" s="243">
        <v>1221</v>
      </c>
      <c r="D57" s="243">
        <v>1621</v>
      </c>
    </row>
    <row r="58" spans="1:4" ht="20.100000000000001" customHeight="1">
      <c r="A58" s="244">
        <v>510</v>
      </c>
      <c r="B58" s="289" t="s">
        <v>126</v>
      </c>
      <c r="C58" s="243">
        <f>SUM(C59:C61)</f>
        <v>0</v>
      </c>
      <c r="D58" s="243">
        <f>SUM(D59:D61)</f>
        <v>0</v>
      </c>
    </row>
    <row r="59" spans="1:4" ht="20.100000000000001" customHeight="1">
      <c r="A59" s="244">
        <v>51002</v>
      </c>
      <c r="B59" s="290" t="s">
        <v>127</v>
      </c>
      <c r="C59" s="243">
        <v>0</v>
      </c>
      <c r="D59" s="243">
        <v>0</v>
      </c>
    </row>
    <row r="60" spans="1:4" ht="20.100000000000001" customHeight="1">
      <c r="A60" s="244">
        <v>51003</v>
      </c>
      <c r="B60" s="290" t="s">
        <v>128</v>
      </c>
      <c r="C60" s="243">
        <v>0</v>
      </c>
      <c r="D60" s="243">
        <v>0</v>
      </c>
    </row>
    <row r="61" spans="1:4" ht="20.100000000000001" customHeight="1">
      <c r="A61" s="244">
        <v>51004</v>
      </c>
      <c r="B61" s="291" t="s">
        <v>129</v>
      </c>
      <c r="C61" s="243">
        <v>0</v>
      </c>
      <c r="D61" s="243">
        <v>0</v>
      </c>
    </row>
    <row r="62" spans="1:4" ht="20.100000000000001" customHeight="1">
      <c r="A62" s="244">
        <v>511</v>
      </c>
      <c r="B62" s="289" t="s">
        <v>130</v>
      </c>
      <c r="C62" s="243">
        <f>SUM(C63:C66)</f>
        <v>0</v>
      </c>
      <c r="D62" s="243">
        <f>SUM(D63:D66)</f>
        <v>0</v>
      </c>
    </row>
    <row r="63" spans="1:4" ht="20.100000000000001" customHeight="1">
      <c r="A63" s="244">
        <v>51101</v>
      </c>
      <c r="B63" s="290" t="s">
        <v>131</v>
      </c>
      <c r="C63" s="243">
        <v>0</v>
      </c>
      <c r="D63" s="243">
        <v>0</v>
      </c>
    </row>
    <row r="64" spans="1:4" ht="20.100000000000001" customHeight="1">
      <c r="A64" s="244">
        <v>51102</v>
      </c>
      <c r="B64" s="290" t="s">
        <v>132</v>
      </c>
      <c r="C64" s="243">
        <v>0</v>
      </c>
      <c r="D64" s="243">
        <v>0</v>
      </c>
    </row>
    <row r="65" spans="1:4" ht="20.100000000000001" customHeight="1">
      <c r="A65" s="244">
        <v>51103</v>
      </c>
      <c r="B65" s="290" t="s">
        <v>133</v>
      </c>
      <c r="C65" s="243">
        <v>0</v>
      </c>
      <c r="D65" s="243">
        <v>0</v>
      </c>
    </row>
    <row r="66" spans="1:4" ht="20.100000000000001" customHeight="1">
      <c r="A66" s="244">
        <v>51104</v>
      </c>
      <c r="B66" s="290" t="s">
        <v>134</v>
      </c>
      <c r="C66" s="243">
        <v>0</v>
      </c>
      <c r="D66" s="243">
        <v>0</v>
      </c>
    </row>
    <row r="67" spans="1:4" ht="20.100000000000001" customHeight="1">
      <c r="A67" s="244">
        <v>514</v>
      </c>
      <c r="B67" s="289" t="s">
        <v>135</v>
      </c>
      <c r="C67" s="243">
        <f>SUM(C68:C69)</f>
        <v>0</v>
      </c>
      <c r="D67" s="243">
        <f>SUM(D68:D69)</f>
        <v>0</v>
      </c>
    </row>
    <row r="68" spans="1:4" ht="20.100000000000001" customHeight="1">
      <c r="A68" s="244">
        <v>51401</v>
      </c>
      <c r="B68" s="290" t="s">
        <v>136</v>
      </c>
      <c r="C68" s="243">
        <v>0</v>
      </c>
      <c r="D68" s="243">
        <v>0</v>
      </c>
    </row>
    <row r="69" spans="1:4" ht="20.100000000000001" customHeight="1">
      <c r="A69" s="244">
        <v>51402</v>
      </c>
      <c r="B69" s="290" t="s">
        <v>137</v>
      </c>
      <c r="C69" s="243">
        <v>0</v>
      </c>
      <c r="D69" s="243">
        <v>0</v>
      </c>
    </row>
    <row r="70" spans="1:4" ht="20.100000000000001" customHeight="1">
      <c r="A70" s="244">
        <v>599</v>
      </c>
      <c r="B70" s="289" t="s">
        <v>138</v>
      </c>
      <c r="C70" s="243">
        <f>SUM(C71:C75)</f>
        <v>0</v>
      </c>
      <c r="D70" s="243">
        <f>SUM(D71:D75)</f>
        <v>0</v>
      </c>
    </row>
    <row r="71" spans="1:4" ht="20.100000000000001" customHeight="1">
      <c r="A71" s="244">
        <v>59907</v>
      </c>
      <c r="B71" s="290" t="s">
        <v>139</v>
      </c>
      <c r="C71" s="243">
        <v>0</v>
      </c>
      <c r="D71" s="243">
        <v>0</v>
      </c>
    </row>
    <row r="72" spans="1:4" ht="20.100000000000001" customHeight="1">
      <c r="A72" s="244">
        <v>59908</v>
      </c>
      <c r="B72" s="290" t="s">
        <v>140</v>
      </c>
      <c r="C72" s="243">
        <v>0</v>
      </c>
      <c r="D72" s="243">
        <v>0</v>
      </c>
    </row>
    <row r="73" spans="1:4" ht="20.100000000000001" customHeight="1">
      <c r="A73" s="244">
        <v>59909</v>
      </c>
      <c r="B73" s="290" t="s">
        <v>141</v>
      </c>
      <c r="C73" s="243">
        <v>0</v>
      </c>
      <c r="D73" s="243">
        <v>0</v>
      </c>
    </row>
    <row r="74" spans="1:4" ht="20.100000000000001" customHeight="1">
      <c r="A74" s="244">
        <v>59910</v>
      </c>
      <c r="B74" s="290" t="s">
        <v>142</v>
      </c>
      <c r="C74" s="243">
        <v>0</v>
      </c>
      <c r="D74" s="243">
        <v>0</v>
      </c>
    </row>
    <row r="75" spans="1:4" ht="20.100000000000001" customHeight="1">
      <c r="A75" s="244">
        <v>59999</v>
      </c>
      <c r="B75" s="290" t="s">
        <v>143</v>
      </c>
      <c r="C75" s="243">
        <v>0</v>
      </c>
      <c r="D75" s="243">
        <v>0</v>
      </c>
    </row>
  </sheetData>
  <autoFilter ref="A3:D75"/>
  <mergeCells count="2">
    <mergeCell ref="A1:D1"/>
    <mergeCell ref="A4:B4"/>
  </mergeCells>
  <phoneticPr fontId="61" type="noConversion"/>
  <printOptions horizontalCentered="1"/>
  <pageMargins left="0.58888888888888902" right="0.58888888888888902" top="0.78888888888888897" bottom="0.78888888888888897" header="0.58888888888888902" footer="0.58888888888888902"/>
  <pageSetup paperSize="9" scale="8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showZeros="0" view="pageBreakPreview" zoomScaleNormal="100" zoomScaleSheetLayoutView="100" workbookViewId="0">
      <pane xSplit="1" ySplit="4" topLeftCell="B5" activePane="bottomRight" state="frozen"/>
      <selection pane="topRight"/>
      <selection pane="bottomLeft"/>
      <selection pane="bottomRight" sqref="A1:G1"/>
    </sheetView>
  </sheetViews>
  <sheetFormatPr defaultColWidth="9" defaultRowHeight="15"/>
  <cols>
    <col min="1" max="1" width="51.75" style="119" customWidth="1"/>
    <col min="2" max="2" width="12.625" style="225" customWidth="1"/>
    <col min="3" max="3" width="13" style="225" customWidth="1"/>
    <col min="4" max="5" width="15.375" style="225" customWidth="1"/>
    <col min="6" max="7" width="15.375" style="226" customWidth="1"/>
    <col min="8" max="16384" width="9" style="119"/>
  </cols>
  <sheetData>
    <row r="1" spans="1:7" s="118" customFormat="1" ht="55.5" customHeight="1">
      <c r="A1" s="328" t="s">
        <v>316</v>
      </c>
      <c r="B1" s="328"/>
      <c r="C1" s="328"/>
      <c r="D1" s="328"/>
      <c r="E1" s="328"/>
      <c r="F1" s="328"/>
      <c r="G1" s="328"/>
    </row>
    <row r="2" spans="1:7" s="69" customFormat="1" ht="14.25">
      <c r="A2" s="32"/>
      <c r="B2" s="227"/>
      <c r="C2" s="227"/>
      <c r="D2" s="73"/>
      <c r="E2" s="73"/>
      <c r="F2" s="228"/>
      <c r="G2" s="229" t="s">
        <v>1</v>
      </c>
    </row>
    <row r="3" spans="1:7" s="69" customFormat="1" ht="30" customHeight="1">
      <c r="A3" s="317" t="s">
        <v>2</v>
      </c>
      <c r="B3" s="320" t="s">
        <v>287</v>
      </c>
      <c r="C3" s="320"/>
      <c r="D3" s="320"/>
      <c r="E3" s="320"/>
      <c r="F3" s="321" t="s">
        <v>288</v>
      </c>
      <c r="G3" s="321"/>
    </row>
    <row r="4" spans="1:7" s="72" customFormat="1" ht="30" customHeight="1">
      <c r="A4" s="317"/>
      <c r="B4" s="18" t="s">
        <v>3</v>
      </c>
      <c r="C4" s="18" t="s">
        <v>4</v>
      </c>
      <c r="D4" s="18" t="s">
        <v>5</v>
      </c>
      <c r="E4" s="18" t="s">
        <v>6</v>
      </c>
      <c r="F4" s="18" t="s">
        <v>3</v>
      </c>
      <c r="G4" s="78" t="s">
        <v>289</v>
      </c>
    </row>
    <row r="5" spans="1:7" ht="25.5" customHeight="1">
      <c r="A5" s="79" t="s">
        <v>144</v>
      </c>
      <c r="B5" s="230"/>
      <c r="C5" s="231"/>
      <c r="D5" s="232"/>
      <c r="E5" s="232"/>
      <c r="F5" s="233"/>
      <c r="G5" s="233"/>
    </row>
    <row r="6" spans="1:7" ht="25.5" customHeight="1">
      <c r="A6" s="79" t="s">
        <v>145</v>
      </c>
      <c r="B6" s="230"/>
      <c r="C6" s="231"/>
      <c r="D6" s="232"/>
      <c r="E6" s="232"/>
      <c r="F6" s="233"/>
      <c r="G6" s="233"/>
    </row>
    <row r="7" spans="1:7" ht="25.5" customHeight="1">
      <c r="A7" s="234" t="s">
        <v>146</v>
      </c>
      <c r="B7" s="230"/>
      <c r="C7" s="231"/>
      <c r="D7" s="232"/>
      <c r="E7" s="232"/>
      <c r="F7" s="235"/>
      <c r="G7" s="235"/>
    </row>
    <row r="8" spans="1:7" s="224" customFormat="1" ht="25.5" customHeight="1">
      <c r="A8" s="236"/>
      <c r="B8" s="230"/>
      <c r="C8" s="231"/>
      <c r="D8" s="232"/>
      <c r="E8" s="232"/>
      <c r="F8" s="237"/>
      <c r="G8" s="237"/>
    </row>
    <row r="9" spans="1:7" s="224" customFormat="1" ht="25.5" customHeight="1">
      <c r="A9" s="236"/>
      <c r="B9" s="230"/>
      <c r="C9" s="231"/>
      <c r="D9" s="232"/>
      <c r="E9" s="232"/>
      <c r="F9" s="237"/>
      <c r="G9" s="237"/>
    </row>
    <row r="10" spans="1:7" s="224" customFormat="1" ht="25.5" customHeight="1">
      <c r="A10" s="236"/>
      <c r="B10" s="230"/>
      <c r="C10" s="231"/>
      <c r="D10" s="232"/>
      <c r="E10" s="232"/>
      <c r="F10" s="237"/>
      <c r="G10" s="237"/>
    </row>
    <row r="11" spans="1:7" s="224" customFormat="1" ht="25.5" customHeight="1">
      <c r="A11" s="234" t="s">
        <v>147</v>
      </c>
      <c r="B11" s="230"/>
      <c r="C11" s="231"/>
      <c r="D11" s="232"/>
      <c r="E11" s="232"/>
      <c r="F11" s="237"/>
      <c r="G11" s="237"/>
    </row>
    <row r="12" spans="1:7" ht="25.5" customHeight="1">
      <c r="A12" s="236"/>
      <c r="B12" s="230"/>
      <c r="C12" s="231"/>
      <c r="D12" s="232"/>
      <c r="E12" s="232"/>
      <c r="F12" s="237"/>
      <c r="G12" s="237"/>
    </row>
    <row r="13" spans="1:7" s="224" customFormat="1" ht="25.5" customHeight="1">
      <c r="A13" s="236"/>
      <c r="B13" s="230"/>
      <c r="C13" s="231"/>
      <c r="D13" s="232"/>
      <c r="E13" s="232"/>
      <c r="F13" s="237"/>
      <c r="G13" s="237"/>
    </row>
    <row r="14" spans="1:7" s="224" customFormat="1" ht="25.5" customHeight="1">
      <c r="A14" s="236"/>
      <c r="B14" s="230"/>
      <c r="C14" s="231"/>
      <c r="D14" s="232"/>
      <c r="E14" s="232"/>
      <c r="F14" s="237"/>
      <c r="G14" s="237"/>
    </row>
    <row r="15" spans="1:7" s="224" customFormat="1" ht="25.5" customHeight="1">
      <c r="A15" s="236"/>
      <c r="B15" s="230"/>
      <c r="C15" s="231"/>
      <c r="D15" s="232"/>
      <c r="E15" s="232"/>
      <c r="F15" s="237"/>
      <c r="G15" s="237"/>
    </row>
    <row r="16" spans="1:7" s="224" customFormat="1" ht="25.5" customHeight="1">
      <c r="A16" s="79" t="s">
        <v>148</v>
      </c>
      <c r="B16" s="230"/>
      <c r="C16" s="231"/>
      <c r="D16" s="232"/>
      <c r="E16" s="232"/>
      <c r="F16" s="237"/>
      <c r="G16" s="237"/>
    </row>
    <row r="17" spans="1:7" s="224" customFormat="1" ht="25.5" customHeight="1">
      <c r="A17" s="234"/>
      <c r="B17" s="230"/>
      <c r="C17" s="231"/>
      <c r="D17" s="232"/>
      <c r="E17" s="232"/>
      <c r="F17" s="237"/>
      <c r="G17" s="237"/>
    </row>
    <row r="18" spans="1:7" ht="28.35" customHeight="1">
      <c r="A18" s="236"/>
      <c r="B18" s="230"/>
      <c r="C18" s="231"/>
      <c r="D18" s="232"/>
      <c r="E18" s="232"/>
      <c r="F18" s="237"/>
      <c r="G18" s="237"/>
    </row>
    <row r="19" spans="1:7" ht="28.35" customHeight="1">
      <c r="A19" s="119" t="s">
        <v>317</v>
      </c>
    </row>
  </sheetData>
  <mergeCells count="4">
    <mergeCell ref="A1:G1"/>
    <mergeCell ref="B3:E3"/>
    <mergeCell ref="F3:G3"/>
    <mergeCell ref="A3:A4"/>
  </mergeCells>
  <phoneticPr fontId="61" type="noConversion"/>
  <printOptions horizontalCentered="1" verticalCentered="1"/>
  <pageMargins left="0.59027777777777801" right="0.59027777777777801" top="0.78680555555555598" bottom="0.78680555555555598" header="0.59027777777777801" footer="0.235416666666667"/>
  <pageSetup paperSize="9" scale="7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view="pageBreakPreview" zoomScaleNormal="55" zoomScaleSheetLayoutView="100" workbookViewId="0">
      <selection sqref="A1:E1"/>
    </sheetView>
  </sheetViews>
  <sheetFormatPr defaultColWidth="25.625" defaultRowHeight="24.95" customHeight="1"/>
  <cols>
    <col min="1" max="1" width="38.875" style="44" customWidth="1"/>
    <col min="2" max="2" width="25.625" style="44" customWidth="1"/>
    <col min="3" max="3" width="25.625" style="45" customWidth="1"/>
    <col min="4" max="4" width="25.625" style="46" customWidth="1"/>
    <col min="5" max="5" width="20.5" style="44" customWidth="1"/>
    <col min="6" max="16384" width="25.625" style="47"/>
  </cols>
  <sheetData>
    <row r="1" spans="1:5" s="202" customFormat="1" ht="24.95" customHeight="1">
      <c r="A1" s="329" t="s">
        <v>314</v>
      </c>
      <c r="B1" s="329"/>
      <c r="C1" s="329"/>
      <c r="D1" s="329"/>
      <c r="E1" s="329"/>
    </row>
    <row r="2" spans="1:5" ht="27.75" customHeight="1">
      <c r="A2" s="48"/>
      <c r="B2" s="48"/>
      <c r="C2" s="48"/>
      <c r="D2" s="48"/>
      <c r="E2" s="48"/>
    </row>
    <row r="3" spans="1:5" s="203" customFormat="1" ht="24.95" customHeight="1">
      <c r="A3" s="204"/>
      <c r="B3" s="205"/>
      <c r="C3" s="206"/>
      <c r="D3" s="207"/>
      <c r="E3" s="208" t="s">
        <v>1</v>
      </c>
    </row>
    <row r="4" spans="1:5" s="203" customFormat="1" ht="24.95" customHeight="1">
      <c r="A4" s="209" t="s">
        <v>149</v>
      </c>
      <c r="B4" s="209" t="s">
        <v>150</v>
      </c>
      <c r="C4" s="210" t="s">
        <v>151</v>
      </c>
      <c r="D4" s="211" t="s">
        <v>77</v>
      </c>
      <c r="E4" s="209" t="s">
        <v>152</v>
      </c>
    </row>
    <row r="5" spans="1:5" s="203" customFormat="1" ht="24.95" customHeight="1">
      <c r="A5" s="212" t="s">
        <v>153</v>
      </c>
      <c r="B5" s="212"/>
      <c r="C5" s="213"/>
      <c r="D5" s="214"/>
      <c r="E5" s="215"/>
    </row>
    <row r="6" spans="1:5" s="203" customFormat="1" ht="18.75">
      <c r="A6" s="216"/>
      <c r="B6" s="216"/>
      <c r="C6" s="217"/>
      <c r="D6" s="218"/>
      <c r="E6" s="215"/>
    </row>
    <row r="7" spans="1:5" s="203" customFormat="1" ht="24.95" customHeight="1">
      <c r="A7" s="219"/>
      <c r="B7" s="219"/>
      <c r="C7" s="220"/>
      <c r="D7" s="221"/>
      <c r="E7" s="222"/>
    </row>
    <row r="8" spans="1:5" s="203" customFormat="1" ht="24.95" customHeight="1">
      <c r="A8" s="219"/>
      <c r="B8" s="219"/>
      <c r="C8" s="220"/>
      <c r="D8" s="221"/>
      <c r="E8" s="222"/>
    </row>
    <row r="9" spans="1:5" s="203" customFormat="1" ht="24.95" customHeight="1">
      <c r="A9" s="223"/>
      <c r="B9" s="223"/>
      <c r="C9" s="217"/>
      <c r="D9" s="218"/>
      <c r="E9" s="215"/>
    </row>
    <row r="10" spans="1:5" s="203" customFormat="1" ht="24.95" customHeight="1">
      <c r="A10" s="219"/>
      <c r="B10" s="219"/>
      <c r="C10" s="220"/>
      <c r="D10" s="221"/>
      <c r="E10" s="222"/>
    </row>
    <row r="11" spans="1:5" ht="24.95" customHeight="1">
      <c r="A11" s="119" t="s">
        <v>315</v>
      </c>
      <c r="E11" s="70"/>
    </row>
    <row r="12" spans="1:5" ht="24.95" customHeight="1">
      <c r="E12" s="70"/>
    </row>
    <row r="13" spans="1:5" ht="24.95" customHeight="1">
      <c r="E13" s="70"/>
    </row>
    <row r="14" spans="1:5" ht="24.95" customHeight="1">
      <c r="E14" s="70"/>
    </row>
    <row r="15" spans="1:5" ht="24.95" customHeight="1">
      <c r="E15" s="70"/>
    </row>
    <row r="16" spans="1:5" ht="24.95" customHeight="1">
      <c r="E16" s="70"/>
    </row>
    <row r="17" spans="5:5" ht="24.95" customHeight="1">
      <c r="E17" s="70"/>
    </row>
    <row r="18" spans="5:5" ht="24.95" customHeight="1">
      <c r="E18" s="70"/>
    </row>
    <row r="19" spans="5:5" ht="24.95" customHeight="1">
      <c r="E19" s="70"/>
    </row>
    <row r="20" spans="5:5" ht="24.95" customHeight="1">
      <c r="E20" s="70"/>
    </row>
    <row r="21" spans="5:5" ht="24.95" customHeight="1">
      <c r="E21" s="70"/>
    </row>
    <row r="22" spans="5:5" ht="24.95" customHeight="1">
      <c r="E22" s="70"/>
    </row>
    <row r="23" spans="5:5" ht="24.95" customHeight="1">
      <c r="E23" s="70"/>
    </row>
    <row r="24" spans="5:5" ht="24.95" customHeight="1">
      <c r="E24" s="70"/>
    </row>
    <row r="25" spans="5:5" ht="24.95" customHeight="1">
      <c r="E25" s="70"/>
    </row>
    <row r="26" spans="5:5" ht="24.95" customHeight="1">
      <c r="E26" s="70"/>
    </row>
  </sheetData>
  <mergeCells count="1">
    <mergeCell ref="A1:E1"/>
  </mergeCells>
  <phoneticPr fontId="61" type="noConversion"/>
  <printOptions horizontalCentered="1"/>
  <pageMargins left="0.59027777777777801" right="0.59027777777777801" top="0.78680555555555598" bottom="0.78680555555555598" header="0.74791666666666701" footer="0.74791666666666701"/>
  <pageSetup paperSize="9" scale="92" fitToHeight="2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31"/>
  <sheetViews>
    <sheetView showGridLines="0" view="pageBreakPreview" zoomScaleNormal="50" zoomScaleSheetLayoutView="100" workbookViewId="0">
      <selection activeCell="A4" sqref="A4:K12"/>
    </sheetView>
  </sheetViews>
  <sheetFormatPr defaultColWidth="9" defaultRowHeight="14.25"/>
  <cols>
    <col min="1" max="5" width="9" style="36"/>
    <col min="6" max="6" width="26.375" style="36" customWidth="1"/>
    <col min="7" max="16384" width="9" style="36"/>
  </cols>
  <sheetData>
    <row r="1" spans="1:11" ht="48" customHeight="1">
      <c r="J1" s="330"/>
      <c r="K1" s="330"/>
    </row>
    <row r="2" spans="1:11" ht="65.25" customHeight="1">
      <c r="A2" s="331" t="s">
        <v>154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4" spans="1:11" ht="6" customHeight="1">
      <c r="A4" s="332" t="s">
        <v>313</v>
      </c>
      <c r="B4" s="332"/>
      <c r="C4" s="332"/>
      <c r="D4" s="332"/>
      <c r="E4" s="332"/>
      <c r="F4" s="332"/>
      <c r="G4" s="332"/>
      <c r="H4" s="332"/>
      <c r="I4" s="332"/>
      <c r="J4" s="332"/>
      <c r="K4" s="332"/>
    </row>
    <row r="5" spans="1:11" ht="14.25" hidden="1" customHeight="1">
      <c r="A5" s="332"/>
      <c r="B5" s="332"/>
      <c r="C5" s="332"/>
      <c r="D5" s="332"/>
      <c r="E5" s="332"/>
      <c r="F5" s="332"/>
      <c r="G5" s="332"/>
      <c r="H5" s="332"/>
      <c r="I5" s="332"/>
      <c r="J5" s="332"/>
      <c r="K5" s="332"/>
    </row>
    <row r="6" spans="1:11" ht="14.25" hidden="1" customHeight="1">
      <c r="A6" s="332"/>
      <c r="B6" s="332"/>
      <c r="C6" s="332"/>
      <c r="D6" s="332"/>
      <c r="E6" s="332"/>
      <c r="F6" s="332"/>
      <c r="G6" s="332"/>
      <c r="H6" s="332"/>
      <c r="I6" s="332"/>
      <c r="J6" s="332"/>
      <c r="K6" s="332"/>
    </row>
    <row r="7" spans="1:11" ht="14.25" hidden="1" customHeight="1">
      <c r="A7" s="332"/>
      <c r="B7" s="332"/>
      <c r="C7" s="332"/>
      <c r="D7" s="332"/>
      <c r="E7" s="332"/>
      <c r="F7" s="332"/>
      <c r="G7" s="332"/>
      <c r="H7" s="332"/>
      <c r="I7" s="332"/>
      <c r="J7" s="332"/>
      <c r="K7" s="332"/>
    </row>
    <row r="8" spans="1:11">
      <c r="A8" s="332"/>
      <c r="B8" s="332"/>
      <c r="C8" s="332"/>
      <c r="D8" s="332"/>
      <c r="E8" s="332"/>
      <c r="F8" s="332"/>
      <c r="G8" s="332"/>
      <c r="H8" s="332"/>
      <c r="I8" s="332"/>
      <c r="J8" s="332"/>
      <c r="K8" s="332"/>
    </row>
    <row r="9" spans="1:11">
      <c r="A9" s="332"/>
      <c r="B9" s="332"/>
      <c r="C9" s="332"/>
      <c r="D9" s="332"/>
      <c r="E9" s="332"/>
      <c r="F9" s="332"/>
      <c r="G9" s="332"/>
      <c r="H9" s="332"/>
      <c r="I9" s="332"/>
      <c r="J9" s="332"/>
      <c r="K9" s="332"/>
    </row>
    <row r="10" spans="1:11">
      <c r="A10" s="332"/>
      <c r="B10" s="332"/>
      <c r="C10" s="332"/>
      <c r="D10" s="332"/>
      <c r="E10" s="332"/>
      <c r="F10" s="332"/>
      <c r="G10" s="332"/>
      <c r="H10" s="332"/>
      <c r="I10" s="332"/>
      <c r="J10" s="332"/>
      <c r="K10" s="332"/>
    </row>
    <row r="11" spans="1:11">
      <c r="A11" s="332"/>
      <c r="B11" s="332"/>
      <c r="C11" s="332"/>
      <c r="D11" s="332"/>
      <c r="E11" s="332"/>
      <c r="F11" s="332"/>
      <c r="G11" s="332"/>
      <c r="H11" s="332"/>
      <c r="I11" s="332"/>
      <c r="J11" s="332"/>
      <c r="K11" s="332"/>
    </row>
    <row r="12" spans="1:11">
      <c r="A12" s="332"/>
      <c r="B12" s="332"/>
      <c r="C12" s="332"/>
      <c r="D12" s="332"/>
      <c r="E12" s="332"/>
      <c r="F12" s="332"/>
      <c r="G12" s="332"/>
      <c r="H12" s="332"/>
      <c r="I12" s="332"/>
      <c r="J12" s="332"/>
      <c r="K12" s="332"/>
    </row>
    <row r="14" spans="1:11" ht="101.25" customHeight="1"/>
    <row r="15" spans="1:11" ht="11.25" customHeight="1"/>
    <row r="18" spans="1:11" ht="14.25" customHeight="1">
      <c r="F18" s="37"/>
    </row>
    <row r="20" spans="1:11" ht="47.25" customHeight="1">
      <c r="A20" s="38"/>
      <c r="B20" s="38"/>
      <c r="C20" s="38"/>
      <c r="D20" s="38"/>
      <c r="E20" s="38"/>
      <c r="F20" s="38"/>
      <c r="G20" s="38"/>
      <c r="H20" s="38"/>
      <c r="I20" s="38"/>
      <c r="J20" s="38"/>
      <c r="K20" s="38"/>
    </row>
    <row r="21" spans="1:11" ht="35.25">
      <c r="A21" s="38"/>
      <c r="B21" s="38"/>
      <c r="C21" s="38"/>
      <c r="D21" s="38"/>
      <c r="E21" s="38"/>
      <c r="F21" s="39"/>
      <c r="G21" s="38"/>
      <c r="H21" s="38"/>
      <c r="I21" s="38"/>
      <c r="J21" s="38"/>
      <c r="K21" s="38"/>
    </row>
    <row r="22" spans="1:11" ht="35.25">
      <c r="A22" s="38"/>
      <c r="B22" s="38"/>
      <c r="C22" s="38"/>
      <c r="D22" s="38"/>
      <c r="E22" s="38"/>
      <c r="F22" s="38"/>
      <c r="G22" s="38"/>
      <c r="H22" s="38"/>
      <c r="I22" s="38"/>
      <c r="J22" s="38"/>
      <c r="K22" s="38"/>
    </row>
    <row r="23" spans="1:11" ht="35.25">
      <c r="A23" s="38"/>
      <c r="B23" s="38"/>
      <c r="C23" s="38"/>
      <c r="D23" s="38"/>
      <c r="E23" s="38"/>
      <c r="F23" s="38"/>
      <c r="G23" s="38"/>
      <c r="H23" s="38"/>
      <c r="I23" s="38"/>
      <c r="J23" s="38"/>
      <c r="K23" s="38"/>
    </row>
    <row r="24" spans="1:11" ht="35.25">
      <c r="A24" s="38"/>
      <c r="B24" s="38"/>
      <c r="C24" s="38"/>
      <c r="D24" s="38"/>
      <c r="E24" s="38"/>
      <c r="F24" s="38"/>
      <c r="G24" s="38"/>
      <c r="H24" s="38"/>
      <c r="I24" s="38"/>
      <c r="J24" s="38"/>
      <c r="K24" s="38"/>
    </row>
    <row r="25" spans="1:11" ht="15.75">
      <c r="A25" s="40"/>
      <c r="B25" s="40"/>
      <c r="C25" s="40"/>
      <c r="D25" s="40"/>
      <c r="E25" s="40"/>
      <c r="F25" s="40"/>
      <c r="G25" s="40"/>
      <c r="H25" s="40"/>
      <c r="I25" s="40"/>
      <c r="J25" s="40"/>
      <c r="K25" s="40"/>
    </row>
    <row r="26" spans="1:11">
      <c r="A26" s="313"/>
      <c r="B26" s="313"/>
      <c r="C26" s="313"/>
      <c r="D26" s="313"/>
      <c r="E26" s="313"/>
      <c r="F26" s="313"/>
      <c r="G26" s="313"/>
      <c r="H26" s="313"/>
      <c r="I26" s="313"/>
      <c r="J26" s="313"/>
      <c r="K26" s="313"/>
    </row>
    <row r="27" spans="1:11" ht="35.25" customHeight="1">
      <c r="A27" s="313"/>
      <c r="B27" s="313"/>
      <c r="C27" s="313"/>
      <c r="D27" s="313"/>
      <c r="E27" s="313"/>
      <c r="F27" s="313"/>
      <c r="G27" s="313"/>
      <c r="H27" s="313"/>
      <c r="I27" s="313"/>
      <c r="J27" s="313"/>
      <c r="K27" s="313"/>
    </row>
    <row r="28" spans="1:11" ht="3.75" customHeight="1">
      <c r="F28" s="41"/>
      <c r="G28" s="41"/>
      <c r="H28" s="41"/>
      <c r="I28" s="41"/>
      <c r="J28" s="41"/>
      <c r="K28" s="41"/>
    </row>
    <row r="29" spans="1:11" ht="14.25" hidden="1" customHeight="1">
      <c r="F29" s="41"/>
      <c r="G29" s="41"/>
      <c r="H29" s="41"/>
      <c r="I29" s="41"/>
      <c r="J29" s="41"/>
      <c r="K29" s="41"/>
    </row>
    <row r="30" spans="1:11" ht="14.25" hidden="1" customHeight="1">
      <c r="F30" s="41"/>
      <c r="G30" s="41"/>
      <c r="H30" s="41"/>
      <c r="I30" s="41"/>
      <c r="J30" s="41"/>
      <c r="K30" s="41"/>
    </row>
    <row r="31" spans="1:11" ht="23.25" customHeight="1">
      <c r="F31" s="41"/>
      <c r="G31" s="41"/>
      <c r="H31" s="41"/>
      <c r="I31" s="41"/>
      <c r="J31" s="41"/>
      <c r="K31" s="41"/>
    </row>
  </sheetData>
  <mergeCells count="4">
    <mergeCell ref="J1:K1"/>
    <mergeCell ref="A2:K2"/>
    <mergeCell ref="A4:K12"/>
    <mergeCell ref="A26:K27"/>
  </mergeCells>
  <phoneticPr fontId="61" type="noConversion"/>
  <printOptions horizontalCentered="1" verticalCentered="1"/>
  <pageMargins left="0.59027777777777801" right="0.59027777777777801" top="0.78680555555555598" bottom="0.78680555555555598" header="0.59027777777777801" footer="0.235416666666667"/>
  <pageSetup paperSize="9" scale="72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9"/>
  <sheetViews>
    <sheetView view="pageBreakPreview" zoomScale="90" zoomScaleNormal="100" zoomScaleSheetLayoutView="90" workbookViewId="0">
      <selection activeCell="D7" sqref="D7"/>
    </sheetView>
  </sheetViews>
  <sheetFormatPr defaultColWidth="9" defaultRowHeight="15"/>
  <cols>
    <col min="1" max="1" width="30.75" style="89" customWidth="1"/>
    <col min="2" max="2" width="9.875" style="94" customWidth="1"/>
    <col min="3" max="5" width="10.125" style="94" customWidth="1"/>
    <col min="6" max="6" width="10.875" style="95" customWidth="1"/>
    <col min="7" max="7" width="10.125" style="191" customWidth="1"/>
    <col min="8" max="8" width="11.125" style="192" customWidth="1"/>
    <col min="9" max="16384" width="9" style="89"/>
  </cols>
  <sheetData>
    <row r="1" spans="1:8" s="88" customFormat="1" ht="48" customHeight="1">
      <c r="A1" s="314" t="s">
        <v>312</v>
      </c>
      <c r="B1" s="314"/>
      <c r="C1" s="314"/>
      <c r="D1" s="314"/>
      <c r="E1" s="314"/>
      <c r="F1" s="314"/>
      <c r="G1" s="314"/>
      <c r="H1" s="314"/>
    </row>
    <row r="2" spans="1:8" customFormat="1" ht="15" customHeight="1">
      <c r="A2" s="89"/>
      <c r="F2" s="96"/>
      <c r="G2" s="94"/>
      <c r="H2" s="96" t="s">
        <v>1</v>
      </c>
    </row>
    <row r="3" spans="1:8" customFormat="1" ht="36.75" customHeight="1">
      <c r="A3" s="317" t="s">
        <v>2</v>
      </c>
      <c r="B3" s="320" t="s">
        <v>287</v>
      </c>
      <c r="C3" s="320"/>
      <c r="D3" s="320"/>
      <c r="E3" s="320"/>
      <c r="F3" s="320"/>
      <c r="G3" s="321" t="s">
        <v>288</v>
      </c>
      <c r="H3" s="321"/>
    </row>
    <row r="4" spans="1:8" s="90" customFormat="1" ht="36.75" customHeight="1">
      <c r="A4" s="317"/>
      <c r="B4" s="18" t="s">
        <v>3</v>
      </c>
      <c r="C4" s="18" t="s">
        <v>4</v>
      </c>
      <c r="D4" s="18" t="s">
        <v>5</v>
      </c>
      <c r="E4" s="18" t="s">
        <v>6</v>
      </c>
      <c r="F4" s="18" t="s">
        <v>297</v>
      </c>
      <c r="G4" s="18" t="s">
        <v>3</v>
      </c>
      <c r="H4" s="78" t="s">
        <v>289</v>
      </c>
    </row>
    <row r="5" spans="1:8" s="90" customFormat="1" ht="27.95" customHeight="1">
      <c r="A5" s="193" t="s">
        <v>155</v>
      </c>
      <c r="B5" s="298"/>
      <c r="C5" s="108">
        <f>C6</f>
        <v>10000</v>
      </c>
      <c r="D5" s="108">
        <f>D6</f>
        <v>10322</v>
      </c>
      <c r="E5" s="300">
        <f>D5/C5*100</f>
        <v>103.22</v>
      </c>
      <c r="F5" s="292"/>
      <c r="G5" s="292"/>
      <c r="H5" s="78"/>
    </row>
    <row r="6" spans="1:8" s="90" customFormat="1" ht="27.95" customHeight="1">
      <c r="A6" s="301" t="s">
        <v>334</v>
      </c>
      <c r="B6" s="298"/>
      <c r="C6" s="108">
        <f>C7</f>
        <v>10000</v>
      </c>
      <c r="D6" s="108">
        <f>D7</f>
        <v>10322</v>
      </c>
      <c r="E6" s="300">
        <f t="shared" ref="E6:E8" si="0">D6/C6*100</f>
        <v>103.22</v>
      </c>
      <c r="F6" s="292"/>
      <c r="G6" s="292"/>
      <c r="H6" s="78"/>
    </row>
    <row r="7" spans="1:8" s="90" customFormat="1" ht="27.95" customHeight="1">
      <c r="A7" s="299" t="s">
        <v>335</v>
      </c>
      <c r="B7" s="298"/>
      <c r="C7" s="108">
        <v>10000</v>
      </c>
      <c r="D7" s="108">
        <v>10322</v>
      </c>
      <c r="E7" s="300">
        <f t="shared" si="0"/>
        <v>103.22</v>
      </c>
      <c r="F7" s="292"/>
      <c r="G7" s="292"/>
      <c r="H7" s="78"/>
    </row>
    <row r="8" spans="1:8" customFormat="1" ht="24.6" customHeight="1">
      <c r="A8" s="193" t="s">
        <v>155</v>
      </c>
      <c r="B8" s="194"/>
      <c r="C8" s="108">
        <f>C5</f>
        <v>10000</v>
      </c>
      <c r="D8" s="108">
        <f>D5</f>
        <v>10322</v>
      </c>
      <c r="E8" s="300">
        <f t="shared" si="0"/>
        <v>103.22</v>
      </c>
      <c r="F8" s="196"/>
      <c r="G8" s="108"/>
      <c r="H8" s="196"/>
    </row>
    <row r="9" spans="1:8" customFormat="1" ht="27.95" customHeight="1">
      <c r="A9" s="197" t="s">
        <v>156</v>
      </c>
      <c r="B9" s="185">
        <v>1000</v>
      </c>
      <c r="C9" s="185">
        <v>17145</v>
      </c>
      <c r="D9" s="185">
        <v>18479</v>
      </c>
      <c r="E9" s="198"/>
      <c r="F9" s="198"/>
      <c r="G9" s="185">
        <v>1100</v>
      </c>
      <c r="H9" s="198"/>
    </row>
    <row r="10" spans="1:8" customFormat="1" ht="27.95" customHeight="1">
      <c r="A10" s="197" t="s">
        <v>157</v>
      </c>
      <c r="B10" s="199">
        <v>59000</v>
      </c>
      <c r="C10" s="199">
        <v>59418</v>
      </c>
      <c r="D10" s="199">
        <v>59418</v>
      </c>
      <c r="E10" s="200"/>
      <c r="F10" s="200"/>
      <c r="G10" s="199">
        <v>58625</v>
      </c>
      <c r="H10" s="200"/>
    </row>
    <row r="11" spans="1:8" s="93" customFormat="1" ht="27.95" customHeight="1">
      <c r="A11" s="197" t="s">
        <v>158</v>
      </c>
      <c r="B11" s="196">
        <v>8000</v>
      </c>
      <c r="C11" s="35">
        <v>1992</v>
      </c>
      <c r="D11" s="35">
        <v>2055</v>
      </c>
      <c r="E11" s="196"/>
      <c r="F11" s="196"/>
      <c r="G11" s="196">
        <v>13616</v>
      </c>
      <c r="H11" s="196"/>
    </row>
    <row r="12" spans="1:8" s="93" customFormat="1" ht="27.95" customHeight="1">
      <c r="A12" s="201" t="s">
        <v>159</v>
      </c>
      <c r="B12" s="196"/>
      <c r="C12" s="35"/>
      <c r="D12" s="35"/>
      <c r="E12" s="195"/>
      <c r="F12" s="196"/>
      <c r="G12" s="196"/>
      <c r="H12" s="196"/>
    </row>
    <row r="13" spans="1:8" s="93" customFormat="1" ht="27.95" customHeight="1">
      <c r="A13" s="197" t="s">
        <v>160</v>
      </c>
      <c r="B13" s="196"/>
      <c r="C13" s="114">
        <v>76000</v>
      </c>
      <c r="D13" s="185">
        <v>76000</v>
      </c>
      <c r="E13" s="195"/>
      <c r="F13" s="195"/>
      <c r="G13" s="196"/>
      <c r="H13" s="196"/>
    </row>
    <row r="14" spans="1:8" customFormat="1" ht="24.6" customHeight="1">
      <c r="A14" s="193" t="s">
        <v>161</v>
      </c>
      <c r="B14" s="194">
        <f t="shared" ref="B14:G14" si="1">SUM(B8:B13)</f>
        <v>68000</v>
      </c>
      <c r="C14" s="194">
        <f t="shared" si="1"/>
        <v>164555</v>
      </c>
      <c r="D14" s="194">
        <f t="shared" si="1"/>
        <v>166274</v>
      </c>
      <c r="E14" s="194"/>
      <c r="F14" s="194"/>
      <c r="G14" s="194">
        <f t="shared" si="1"/>
        <v>73341</v>
      </c>
      <c r="H14" s="196"/>
    </row>
    <row r="15" spans="1:8" customFormat="1" ht="24.6" customHeight="1"/>
    <row r="16" spans="1:8" customFormat="1" ht="15" customHeight="1"/>
    <row r="17" customFormat="1" ht="15" customHeight="1"/>
    <row r="18" customFormat="1" ht="15" customHeight="1"/>
    <row r="19" customFormat="1" ht="15" customHeight="1"/>
    <row r="20" customFormat="1" ht="15" customHeight="1"/>
    <row r="21" customFormat="1" ht="15" customHeight="1"/>
    <row r="22" customFormat="1" ht="15" customHeight="1"/>
    <row r="23" customFormat="1" ht="15" customHeight="1"/>
    <row r="24" customFormat="1" ht="15" customHeight="1"/>
    <row r="25" customFormat="1" ht="15" customHeight="1"/>
    <row r="26" customFormat="1" ht="15" customHeight="1"/>
    <row r="27" customFormat="1" ht="15" customHeight="1"/>
    <row r="28" customFormat="1" ht="14.25"/>
    <row r="29" customFormat="1" ht="14.25"/>
    <row r="30" customFormat="1" ht="14.25"/>
    <row r="31" customFormat="1" ht="14.25"/>
    <row r="32" customFormat="1" ht="14.25"/>
    <row r="33" customFormat="1" ht="14.25"/>
    <row r="34" customFormat="1" ht="14.25"/>
    <row r="35" customFormat="1" ht="14.25"/>
    <row r="36" customFormat="1" ht="14.25"/>
    <row r="37" customFormat="1" ht="14.25"/>
    <row r="38" customFormat="1" ht="14.25"/>
    <row r="39" customFormat="1" ht="14.25"/>
    <row r="40" customFormat="1" ht="14.25"/>
    <row r="41" customFormat="1" ht="14.25"/>
    <row r="42" customFormat="1" ht="14.25"/>
    <row r="43" customFormat="1" ht="14.25"/>
    <row r="44" customFormat="1" ht="14.25"/>
    <row r="45" customFormat="1" ht="14.25"/>
    <row r="46" customFormat="1" ht="14.25"/>
    <row r="47" customFormat="1" ht="14.25"/>
    <row r="48" customFormat="1" ht="14.25"/>
    <row r="49" customFormat="1" ht="14.25"/>
    <row r="50" customFormat="1" ht="14.25"/>
    <row r="51" customFormat="1" ht="14.25"/>
    <row r="52" customFormat="1" ht="14.25"/>
    <row r="53" customFormat="1" ht="14.25"/>
    <row r="54" customFormat="1" ht="14.25"/>
    <row r="55" customFormat="1" ht="14.25"/>
    <row r="56" customFormat="1" ht="14.25"/>
    <row r="57" customFormat="1" ht="14.25"/>
    <row r="58" customFormat="1" ht="14.25"/>
    <row r="59" customFormat="1" ht="14.25"/>
    <row r="60" customFormat="1" ht="14.25"/>
    <row r="61" customFormat="1" ht="14.25"/>
    <row r="62" customFormat="1" ht="14.25"/>
    <row r="63" customFormat="1" ht="14.25"/>
    <row r="64" customFormat="1" ht="14.25"/>
    <row r="65" customFormat="1" ht="14.25"/>
    <row r="66" customFormat="1" ht="14.25"/>
    <row r="67" customFormat="1" ht="14.25"/>
    <row r="68" customFormat="1" ht="14.25"/>
    <row r="69" customFormat="1" ht="14.25"/>
    <row r="70" customFormat="1" ht="14.25"/>
    <row r="71" customFormat="1" ht="14.25"/>
    <row r="72" customFormat="1" ht="14.25"/>
    <row r="73" customFormat="1" ht="14.25"/>
    <row r="74" customFormat="1" ht="14.25"/>
    <row r="75" customFormat="1" ht="14.25"/>
    <row r="76" customFormat="1" ht="14.25"/>
    <row r="77" customFormat="1" ht="14.25"/>
    <row r="78" customFormat="1" ht="14.25"/>
    <row r="79" customFormat="1" ht="14.25"/>
    <row r="80" customFormat="1" ht="14.25"/>
    <row r="81" customFormat="1" ht="14.25"/>
    <row r="82" customFormat="1" ht="14.25"/>
    <row r="83" customFormat="1" ht="14.25"/>
    <row r="84" customFormat="1" ht="14.25"/>
    <row r="85" customFormat="1" ht="14.25"/>
    <row r="86" customFormat="1" ht="14.25"/>
    <row r="87" customFormat="1" ht="14.25"/>
    <row r="88" customFormat="1" ht="14.25"/>
    <row r="89" customFormat="1" ht="14.25"/>
    <row r="90" customFormat="1" ht="14.25"/>
    <row r="91" customFormat="1" ht="14.25"/>
    <row r="92" customFormat="1" ht="14.25"/>
    <row r="93" customFormat="1" ht="14.25"/>
    <row r="94" customFormat="1" ht="14.25"/>
    <row r="95" customFormat="1" ht="14.25"/>
    <row r="96" customFormat="1" ht="14.25"/>
    <row r="97" customFormat="1" ht="14.25"/>
    <row r="98" customFormat="1" ht="14.25"/>
    <row r="99" customFormat="1" ht="14.25"/>
    <row r="100" customFormat="1" ht="14.25"/>
    <row r="101" customFormat="1" ht="14.25"/>
    <row r="102" customFormat="1" ht="14.25"/>
    <row r="103" customFormat="1" ht="14.25"/>
    <row r="104" customFormat="1" ht="14.25"/>
    <row r="105" customFormat="1" ht="14.25"/>
    <row r="106" customFormat="1" ht="14.25"/>
    <row r="107" customFormat="1" ht="14.25"/>
    <row r="108" customFormat="1" ht="14.25"/>
    <row r="109" customFormat="1" ht="14.25"/>
    <row r="110" customFormat="1" ht="14.25"/>
    <row r="111" customFormat="1" ht="14.25"/>
    <row r="112" customFormat="1" ht="14.25"/>
    <row r="113" customFormat="1" ht="14.25"/>
    <row r="114" customFormat="1" ht="14.25"/>
    <row r="115" customFormat="1" ht="14.25"/>
    <row r="116" customFormat="1" ht="14.25"/>
    <row r="117" customFormat="1" ht="14.25"/>
    <row r="118" customFormat="1" ht="14.25"/>
    <row r="119" customFormat="1" ht="14.25"/>
    <row r="120" customFormat="1" ht="14.25"/>
    <row r="121" customFormat="1" ht="14.25"/>
    <row r="122" customFormat="1" ht="14.25"/>
    <row r="123" customFormat="1" ht="14.25"/>
    <row r="124" customFormat="1" ht="14.25"/>
    <row r="125" customFormat="1" ht="14.25"/>
    <row r="126" customFormat="1" ht="14.25"/>
    <row r="127" customFormat="1" ht="14.25"/>
    <row r="128" customFormat="1" ht="14.25"/>
    <row r="129" customFormat="1" ht="14.25"/>
    <row r="130" customFormat="1" ht="14.25"/>
    <row r="131" customFormat="1" ht="14.25"/>
    <row r="132" customFormat="1" ht="14.25"/>
    <row r="133" customFormat="1" ht="14.25"/>
    <row r="134" customFormat="1" ht="14.25"/>
    <row r="135" customFormat="1" ht="14.25"/>
    <row r="136" customFormat="1" ht="14.25"/>
    <row r="137" customFormat="1" ht="14.25"/>
    <row r="138" customFormat="1" ht="14.25"/>
    <row r="139" customFormat="1" ht="14.25"/>
    <row r="140" customFormat="1" ht="14.25"/>
    <row r="141" customFormat="1" ht="14.25"/>
    <row r="142" customFormat="1" ht="14.25"/>
    <row r="143" customFormat="1" ht="14.25"/>
    <row r="144" customFormat="1" ht="14.25"/>
    <row r="145" customFormat="1" ht="14.25"/>
    <row r="146" customFormat="1" ht="14.25"/>
    <row r="147" customFormat="1" ht="14.25"/>
    <row r="148" customFormat="1" ht="14.25"/>
    <row r="149" customFormat="1" ht="14.25"/>
    <row r="150" customFormat="1" ht="14.25"/>
    <row r="151" customFormat="1" ht="14.25"/>
    <row r="152" customFormat="1" ht="14.25"/>
    <row r="153" customFormat="1" ht="14.25"/>
    <row r="154" customFormat="1" ht="14.25"/>
    <row r="155" customFormat="1" ht="14.25"/>
    <row r="156" customFormat="1" ht="14.25"/>
    <row r="157" customFormat="1" ht="14.25"/>
    <row r="158" customFormat="1" ht="14.25"/>
    <row r="159" customFormat="1" ht="14.25"/>
    <row r="160" customFormat="1" ht="14.25"/>
    <row r="161" customFormat="1" ht="14.25"/>
    <row r="162" customFormat="1" ht="14.25"/>
    <row r="163" customFormat="1" ht="14.25"/>
    <row r="164" customFormat="1" ht="14.25"/>
    <row r="165" customFormat="1" ht="14.25"/>
    <row r="166" customFormat="1" ht="14.25"/>
    <row r="167" customFormat="1" ht="14.25"/>
    <row r="168" customFormat="1" ht="14.25"/>
    <row r="169" customFormat="1" ht="14.25"/>
    <row r="170" customFormat="1" ht="14.25"/>
    <row r="171" customFormat="1" ht="14.25"/>
    <row r="172" customFormat="1" ht="14.25"/>
    <row r="173" customFormat="1" ht="14.25"/>
    <row r="174" customFormat="1" ht="14.25"/>
    <row r="175" customFormat="1" ht="14.25"/>
    <row r="176" customFormat="1" ht="14.25"/>
    <row r="177" customFormat="1" ht="14.25"/>
    <row r="178" customFormat="1" ht="14.25"/>
    <row r="179" customFormat="1" ht="14.25"/>
    <row r="180" customFormat="1" ht="14.25"/>
    <row r="181" customFormat="1" ht="14.25"/>
    <row r="182" customFormat="1" ht="14.25"/>
    <row r="183" customFormat="1" ht="14.25"/>
    <row r="184" customFormat="1" ht="14.25"/>
    <row r="185" customFormat="1" ht="14.25"/>
    <row r="186" customFormat="1" ht="14.25"/>
    <row r="187" customFormat="1" ht="14.25"/>
    <row r="188" customFormat="1" ht="14.25"/>
    <row r="189" customFormat="1" ht="14.25"/>
    <row r="190" customFormat="1" ht="14.25"/>
    <row r="191" customFormat="1" ht="14.25"/>
    <row r="192" customFormat="1" ht="14.25"/>
    <row r="193" customFormat="1" ht="14.25"/>
    <row r="194" customFormat="1" ht="14.25"/>
    <row r="195" customFormat="1" ht="14.25"/>
    <row r="196" customFormat="1" ht="14.25"/>
    <row r="197" customFormat="1" ht="14.25"/>
    <row r="198" customFormat="1" ht="14.25"/>
    <row r="199" customFormat="1" ht="14.25"/>
    <row r="200" customFormat="1" ht="14.25"/>
    <row r="201" customFormat="1" ht="14.25"/>
    <row r="202" customFormat="1" ht="14.25"/>
    <row r="203" customFormat="1" ht="14.25"/>
    <row r="204" customFormat="1" ht="14.25"/>
    <row r="205" customFormat="1" ht="14.25"/>
    <row r="206" customFormat="1" ht="14.25"/>
    <row r="207" customFormat="1" ht="14.25"/>
    <row r="208" customFormat="1" ht="14.25"/>
    <row r="209" customFormat="1" ht="14.25"/>
    <row r="210" customFormat="1" ht="14.25"/>
    <row r="211" customFormat="1" ht="14.25"/>
    <row r="212" customFormat="1" ht="14.25"/>
    <row r="213" customFormat="1" ht="14.25"/>
    <row r="214" customFormat="1" ht="14.25"/>
    <row r="215" customFormat="1" ht="14.25"/>
    <row r="216" customFormat="1" ht="14.25"/>
    <row r="217" customFormat="1" ht="14.25"/>
    <row r="218" customFormat="1" ht="14.25"/>
    <row r="219" customFormat="1" ht="14.25"/>
    <row r="220" customFormat="1" ht="14.25"/>
    <row r="221" customFormat="1" ht="14.25"/>
    <row r="222" customFormat="1" ht="14.25"/>
    <row r="223" customFormat="1" ht="14.25"/>
    <row r="224" customFormat="1" ht="14.25"/>
    <row r="225" customFormat="1" ht="14.25"/>
    <row r="226" customFormat="1" ht="14.25"/>
    <row r="227" customFormat="1" ht="14.25"/>
    <row r="228" customFormat="1" ht="14.25"/>
    <row r="229" customFormat="1" ht="14.25"/>
    <row r="230" customFormat="1" ht="14.25"/>
    <row r="231" customFormat="1" ht="14.25"/>
    <row r="232" customFormat="1" ht="14.25"/>
    <row r="233" customFormat="1" ht="14.25"/>
    <row r="234" customFormat="1" ht="14.25"/>
    <row r="235" customFormat="1" ht="14.25"/>
    <row r="236" customFormat="1" ht="14.25"/>
    <row r="237" customFormat="1" ht="14.25"/>
    <row r="238" customFormat="1" ht="14.25"/>
    <row r="239" customFormat="1" ht="14.25"/>
    <row r="240" customFormat="1" ht="14.25"/>
    <row r="241" customFormat="1" ht="14.25"/>
    <row r="242" customFormat="1" ht="14.25"/>
    <row r="243" customFormat="1" ht="14.25"/>
    <row r="244" customFormat="1" ht="14.25"/>
    <row r="245" customFormat="1" ht="14.25"/>
    <row r="246" customFormat="1" ht="14.25"/>
    <row r="247" customFormat="1" ht="14.25"/>
    <row r="248" customFormat="1" ht="14.25"/>
    <row r="249" customFormat="1" ht="14.25"/>
    <row r="250" customFormat="1" ht="14.25"/>
    <row r="251" customFormat="1" ht="14.25"/>
    <row r="252" customFormat="1" ht="14.25"/>
    <row r="253" customFormat="1" ht="14.25"/>
    <row r="254" customFormat="1" ht="14.25"/>
    <row r="255" customFormat="1" ht="14.25"/>
    <row r="256" customFormat="1" ht="14.25"/>
    <row r="257" customFormat="1" ht="14.25"/>
    <row r="258" customFormat="1" ht="14.25"/>
    <row r="259" customFormat="1" ht="14.25"/>
  </sheetData>
  <mergeCells count="4">
    <mergeCell ref="A1:H1"/>
    <mergeCell ref="B3:F3"/>
    <mergeCell ref="G3:H3"/>
    <mergeCell ref="A3:A4"/>
  </mergeCells>
  <phoneticPr fontId="61" type="noConversion"/>
  <printOptions horizontalCentered="1"/>
  <pageMargins left="0.58888888888888902" right="0.58888888888888902" top="0.78888888888888897" bottom="0.78888888888888897" header="0.58888888888888902" footer="0.58888888888888902"/>
  <pageSetup paperSize="9" scale="80" orientation="portrait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8"/>
  <sheetViews>
    <sheetView view="pageBreakPreview" zoomScale="90" zoomScaleNormal="100" zoomScaleSheetLayoutView="90" workbookViewId="0">
      <selection activeCell="F11" sqref="F11"/>
    </sheetView>
  </sheetViews>
  <sheetFormatPr defaultColWidth="9" defaultRowHeight="15"/>
  <cols>
    <col min="1" max="1" width="33.875" style="172" customWidth="1"/>
    <col min="2" max="2" width="9.875" style="172" customWidth="1"/>
    <col min="3" max="4" width="10.125" style="172" customWidth="1"/>
    <col min="5" max="5" width="9.875" style="172" customWidth="1"/>
    <col min="6" max="6" width="11.125" style="172" customWidth="1"/>
    <col min="7" max="7" width="10.125" style="119" customWidth="1"/>
    <col min="8" max="8" width="11.875" style="173" customWidth="1"/>
    <col min="9" max="12" width="9" style="172"/>
    <col min="13" max="13" width="13.25" style="172" customWidth="1"/>
    <col min="14" max="17" width="9" style="172"/>
    <col min="18" max="18" width="9.75" style="172" customWidth="1"/>
    <col min="19" max="16384" width="9" style="172"/>
  </cols>
  <sheetData>
    <row r="1" spans="1:19" s="71" customFormat="1" ht="48" customHeight="1">
      <c r="A1" s="318" t="s">
        <v>311</v>
      </c>
      <c r="B1" s="318"/>
      <c r="C1" s="318"/>
      <c r="D1" s="318"/>
      <c r="E1" s="318"/>
      <c r="F1" s="318"/>
      <c r="G1" s="318"/>
      <c r="H1" s="318"/>
    </row>
    <row r="2" spans="1:19" s="69" customFormat="1" ht="15" customHeight="1">
      <c r="F2" s="73"/>
      <c r="H2" s="174" t="s">
        <v>1</v>
      </c>
    </row>
    <row r="3" spans="1:19" s="69" customFormat="1" ht="36.75" customHeight="1">
      <c r="A3" s="317" t="s">
        <v>2</v>
      </c>
      <c r="B3" s="320" t="s">
        <v>287</v>
      </c>
      <c r="C3" s="320"/>
      <c r="D3" s="320"/>
      <c r="E3" s="320"/>
      <c r="F3" s="320"/>
      <c r="G3" s="321" t="s">
        <v>288</v>
      </c>
      <c r="H3" s="321"/>
    </row>
    <row r="4" spans="1:19" s="72" customFormat="1" ht="36.75" customHeight="1">
      <c r="A4" s="317"/>
      <c r="B4" s="18" t="s">
        <v>3</v>
      </c>
      <c r="C4" s="18" t="s">
        <v>4</v>
      </c>
      <c r="D4" s="18" t="s">
        <v>5</v>
      </c>
      <c r="E4" s="175" t="s">
        <v>6</v>
      </c>
      <c r="F4" s="175" t="s">
        <v>297</v>
      </c>
      <c r="G4" s="175" t="s">
        <v>3</v>
      </c>
      <c r="H4" s="176" t="s">
        <v>289</v>
      </c>
      <c r="M4" s="186"/>
    </row>
    <row r="5" spans="1:19" customFormat="1" ht="27.95" customHeight="1">
      <c r="A5" s="177" t="s">
        <v>162</v>
      </c>
      <c r="B5" s="178">
        <f t="shared" ref="B5" si="0">SUM(B6:B12)</f>
        <v>68000</v>
      </c>
      <c r="C5" s="178">
        <f>SUM(C6:C11)</f>
        <v>39321</v>
      </c>
      <c r="D5" s="178">
        <f t="shared" ref="D5" si="1">SUM(D6:D12)</f>
        <v>37976</v>
      </c>
      <c r="E5" s="179">
        <f t="shared" ref="E5" si="2">D5/C5*100</f>
        <v>96.579435924823883</v>
      </c>
      <c r="F5" s="99">
        <v>140.77698695136419</v>
      </c>
      <c r="G5" s="178">
        <f t="shared" ref="G5" si="3">SUM(G6:G12)</f>
        <v>68041</v>
      </c>
      <c r="H5" s="179">
        <f t="shared" ref="H5" si="4">G5/D5*100</f>
        <v>179.16842216136507</v>
      </c>
      <c r="J5" s="187"/>
      <c r="M5" s="188"/>
      <c r="O5" s="189"/>
      <c r="Q5" s="89"/>
      <c r="R5" s="190"/>
      <c r="S5" s="189"/>
    </row>
    <row r="6" spans="1:19" customFormat="1" ht="27.95" customHeight="1">
      <c r="A6" s="180" t="s">
        <v>44</v>
      </c>
      <c r="B6" s="178"/>
      <c r="C6" s="178"/>
      <c r="D6" s="178"/>
      <c r="E6" s="179"/>
      <c r="F6" s="179"/>
      <c r="G6" s="178"/>
      <c r="H6" s="179"/>
      <c r="J6" s="187"/>
      <c r="M6" s="188"/>
      <c r="O6" s="189"/>
      <c r="Q6" s="89"/>
      <c r="R6" s="190"/>
      <c r="S6" s="189"/>
    </row>
    <row r="7" spans="1:19" customFormat="1" ht="27.95" customHeight="1">
      <c r="A7" s="180" t="s">
        <v>45</v>
      </c>
      <c r="B7" s="178"/>
      <c r="C7" s="178"/>
      <c r="D7" s="178"/>
      <c r="E7" s="179"/>
      <c r="F7" s="179"/>
      <c r="G7" s="178"/>
      <c r="H7" s="179"/>
      <c r="J7" s="187"/>
      <c r="O7" s="189"/>
      <c r="Q7" s="89"/>
      <c r="R7" s="187"/>
    </row>
    <row r="8" spans="1:19" customFormat="1" ht="27.95" customHeight="1">
      <c r="A8" s="180" t="s">
        <v>48</v>
      </c>
      <c r="B8" s="178">
        <v>12000</v>
      </c>
      <c r="C8" s="178">
        <v>1726</v>
      </c>
      <c r="D8" s="178">
        <v>1726</v>
      </c>
      <c r="E8" s="179">
        <f t="shared" ref="E8:E11" si="5">D8/C8*100</f>
        <v>100</v>
      </c>
      <c r="F8" s="179">
        <v>331.92307692307696</v>
      </c>
      <c r="G8" s="178">
        <v>2049</v>
      </c>
      <c r="H8" s="179">
        <f t="shared" ref="H8:H13" si="6">G8/D8*100</f>
        <v>118.71378910776362</v>
      </c>
      <c r="J8" s="187"/>
      <c r="O8" s="189"/>
      <c r="Q8" s="89"/>
      <c r="R8" s="187"/>
    </row>
    <row r="9" spans="1:19" customFormat="1" ht="27.95" customHeight="1">
      <c r="A9" s="180" t="s">
        <v>329</v>
      </c>
      <c r="B9" s="178"/>
      <c r="C9" s="178"/>
      <c r="D9" s="178"/>
      <c r="E9" s="179"/>
      <c r="F9" s="179"/>
      <c r="G9" s="178">
        <v>465</v>
      </c>
      <c r="H9" s="179"/>
      <c r="J9" s="187"/>
      <c r="O9" s="189"/>
      <c r="Q9" s="89"/>
      <c r="R9" s="187"/>
    </row>
    <row r="10" spans="1:19" customFormat="1" ht="27.95" customHeight="1">
      <c r="A10" s="181" t="s">
        <v>56</v>
      </c>
      <c r="B10" s="178">
        <v>48000</v>
      </c>
      <c r="C10" s="178">
        <v>29653</v>
      </c>
      <c r="D10" s="178">
        <v>28247</v>
      </c>
      <c r="E10" s="179">
        <f t="shared" si="5"/>
        <v>95.258489866118097</v>
      </c>
      <c r="F10" s="179">
        <v>146.74528546937503</v>
      </c>
      <c r="G10" s="178">
        <v>57211</v>
      </c>
      <c r="H10" s="179">
        <f t="shared" si="6"/>
        <v>202.53832265373313</v>
      </c>
      <c r="J10" s="187"/>
      <c r="O10" s="189"/>
      <c r="Q10" s="89"/>
      <c r="R10" s="187"/>
    </row>
    <row r="11" spans="1:19" customFormat="1" ht="27.95" customHeight="1">
      <c r="A11" s="181" t="s">
        <v>57</v>
      </c>
      <c r="B11" s="178">
        <v>8000</v>
      </c>
      <c r="C11" s="178">
        <v>7942</v>
      </c>
      <c r="D11" s="178">
        <v>7942</v>
      </c>
      <c r="E11" s="179">
        <f t="shared" si="5"/>
        <v>100</v>
      </c>
      <c r="F11" s="179">
        <v>111.01481688565838</v>
      </c>
      <c r="G11" s="178">
        <v>8316</v>
      </c>
      <c r="H11" s="179">
        <f t="shared" si="6"/>
        <v>104.70914127423822</v>
      </c>
      <c r="J11" s="187"/>
      <c r="O11" s="189"/>
      <c r="Q11" s="89"/>
      <c r="R11" s="187"/>
    </row>
    <row r="12" spans="1:19" customFormat="1" ht="27.95" customHeight="1">
      <c r="A12" s="181" t="s">
        <v>58</v>
      </c>
      <c r="B12" s="178"/>
      <c r="C12" s="172"/>
      <c r="D12" s="178">
        <v>61</v>
      </c>
      <c r="E12" s="179"/>
      <c r="F12" s="179"/>
      <c r="G12" s="178"/>
      <c r="H12" s="179"/>
      <c r="J12" s="187"/>
      <c r="O12" s="189"/>
      <c r="Q12" s="89"/>
      <c r="R12" s="187"/>
    </row>
    <row r="13" spans="1:19" ht="27.95" customHeight="1">
      <c r="A13" s="177" t="s">
        <v>162</v>
      </c>
      <c r="B13" s="178">
        <f t="shared" ref="B13:G13" si="7">SUM(B6:B12)</f>
        <v>68000</v>
      </c>
      <c r="C13" s="178">
        <f t="shared" si="7"/>
        <v>39321</v>
      </c>
      <c r="D13" s="178">
        <f t="shared" si="7"/>
        <v>37976</v>
      </c>
      <c r="E13" s="179">
        <f t="shared" ref="E13" si="8">D13/C13*100</f>
        <v>96.579435924823883</v>
      </c>
      <c r="F13" s="99">
        <v>140.77698695136419</v>
      </c>
      <c r="G13" s="178">
        <f t="shared" si="7"/>
        <v>68041</v>
      </c>
      <c r="H13" s="179">
        <f t="shared" si="6"/>
        <v>179.16842216136507</v>
      </c>
      <c r="J13" s="187"/>
      <c r="O13" s="189"/>
      <c r="Q13" s="89"/>
      <c r="R13" s="187"/>
    </row>
    <row r="14" spans="1:19" customFormat="1" ht="27.95" customHeight="1">
      <c r="A14" s="182" t="s">
        <v>163</v>
      </c>
      <c r="B14" s="183"/>
      <c r="C14" s="183">
        <v>39000</v>
      </c>
      <c r="D14" s="183">
        <v>39000</v>
      </c>
      <c r="E14" s="184"/>
      <c r="F14" s="184"/>
      <c r="G14" s="183"/>
      <c r="H14" s="184"/>
      <c r="J14" s="187"/>
      <c r="O14" s="189"/>
      <c r="Q14" s="89"/>
      <c r="R14" s="187"/>
    </row>
    <row r="15" spans="1:19" customFormat="1" ht="27.95" customHeight="1">
      <c r="A15" s="182" t="s">
        <v>164</v>
      </c>
      <c r="B15" s="183"/>
      <c r="C15" s="183"/>
      <c r="D15" s="183"/>
      <c r="E15" s="184"/>
      <c r="F15" s="184"/>
      <c r="G15" s="183">
        <v>5300</v>
      </c>
      <c r="H15" s="184"/>
      <c r="J15" s="187"/>
      <c r="O15" s="189"/>
      <c r="Q15" s="89"/>
      <c r="R15" s="187"/>
    </row>
    <row r="16" spans="1:19" customFormat="1" ht="27.95" customHeight="1">
      <c r="A16" s="182" t="s">
        <v>62</v>
      </c>
      <c r="B16" s="183"/>
      <c r="C16" s="183">
        <v>29948</v>
      </c>
      <c r="D16" s="183">
        <v>30673</v>
      </c>
      <c r="E16" s="184"/>
      <c r="F16" s="184"/>
      <c r="G16" s="183"/>
      <c r="H16" s="184"/>
      <c r="J16" s="187"/>
      <c r="O16" s="189"/>
      <c r="Q16" s="89"/>
      <c r="R16" s="187"/>
    </row>
    <row r="17" spans="1:18" customFormat="1" ht="27.95" customHeight="1">
      <c r="A17" s="182" t="s">
        <v>65</v>
      </c>
      <c r="B17" s="183"/>
      <c r="C17" s="114">
        <v>56286</v>
      </c>
      <c r="D17" s="185">
        <v>58625</v>
      </c>
      <c r="E17" s="184"/>
      <c r="F17" s="184"/>
      <c r="G17" s="183"/>
      <c r="H17" s="184"/>
      <c r="J17" s="187"/>
      <c r="O17" s="189"/>
      <c r="Q17" s="89"/>
      <c r="R17" s="187"/>
    </row>
    <row r="18" spans="1:18" customFormat="1" ht="27.95" customHeight="1">
      <c r="A18" s="182" t="s">
        <v>66</v>
      </c>
      <c r="B18" s="183"/>
      <c r="C18" s="183"/>
      <c r="D18" s="183"/>
      <c r="E18" s="184"/>
      <c r="F18" s="184"/>
      <c r="G18" s="183"/>
      <c r="H18" s="184"/>
      <c r="J18" s="187"/>
      <c r="O18" s="189"/>
      <c r="Q18" s="89"/>
      <c r="R18" s="187"/>
    </row>
    <row r="19" spans="1:18" ht="27.95" customHeight="1">
      <c r="A19" s="177" t="s">
        <v>165</v>
      </c>
      <c r="B19" s="178">
        <f t="shared" ref="B19:G19" si="9">SUM(B13:B18)</f>
        <v>68000</v>
      </c>
      <c r="C19" s="178">
        <f t="shared" si="9"/>
        <v>164555</v>
      </c>
      <c r="D19" s="178">
        <f t="shared" si="9"/>
        <v>166274</v>
      </c>
      <c r="E19" s="178"/>
      <c r="F19" s="178"/>
      <c r="G19" s="178">
        <f t="shared" si="9"/>
        <v>73341</v>
      </c>
      <c r="H19" s="178"/>
      <c r="J19" s="187"/>
      <c r="O19" s="189"/>
      <c r="Q19" s="89"/>
      <c r="R19" s="187"/>
    </row>
    <row r="20" spans="1:18" customFormat="1" ht="14.25"/>
    <row r="21" spans="1:18" customFormat="1" ht="14.25"/>
    <row r="22" spans="1:18" customFormat="1" ht="14.25"/>
    <row r="23" spans="1:18" customFormat="1" ht="14.25"/>
    <row r="24" spans="1:18" customFormat="1" ht="14.25"/>
    <row r="25" spans="1:18" customFormat="1" ht="14.25"/>
    <row r="26" spans="1:18" customFormat="1" ht="14.25"/>
    <row r="27" spans="1:18" customFormat="1" ht="14.25"/>
    <row r="28" spans="1:18" customFormat="1" ht="14.25"/>
    <row r="29" spans="1:18" customFormat="1" ht="14.25"/>
    <row r="30" spans="1:18" customFormat="1" ht="14.25"/>
    <row r="31" spans="1:18" customFormat="1" ht="14.25"/>
    <row r="32" spans="1:18" customFormat="1" ht="14.25"/>
    <row r="33" customFormat="1" ht="14.25"/>
    <row r="34" customFormat="1" ht="14.25"/>
    <row r="35" customFormat="1" ht="14.25"/>
    <row r="36" customFormat="1" ht="14.25"/>
    <row r="37" customFormat="1" ht="14.25"/>
    <row r="38" customFormat="1" ht="14.25"/>
    <row r="39" customFormat="1" ht="14.25"/>
    <row r="40" customFormat="1" ht="14.25"/>
    <row r="41" customFormat="1" ht="14.25"/>
    <row r="42" customFormat="1" ht="14.25"/>
    <row r="43" customFormat="1" ht="14.25"/>
    <row r="44" customFormat="1" ht="14.25"/>
    <row r="45" customFormat="1" ht="14.25"/>
    <row r="46" customFormat="1" ht="14.25"/>
    <row r="47" customFormat="1" ht="14.25"/>
    <row r="48" customFormat="1" ht="14.25"/>
    <row r="49" customFormat="1" ht="14.25"/>
    <row r="50" customFormat="1" ht="14.25"/>
    <row r="51" customFormat="1" ht="14.25"/>
    <row r="52" customFormat="1" ht="14.25"/>
    <row r="53" customFormat="1" ht="14.25"/>
    <row r="54" customFormat="1" ht="14.25"/>
    <row r="55" customFormat="1" ht="14.25"/>
    <row r="56" customFormat="1" ht="14.25"/>
    <row r="57" customFormat="1" ht="14.25"/>
    <row r="58" customFormat="1" ht="14.25"/>
    <row r="59" customFormat="1" ht="14.25"/>
    <row r="60" customFormat="1" ht="14.25"/>
    <row r="61" customFormat="1" ht="14.25"/>
    <row r="62" customFormat="1" ht="14.25"/>
    <row r="63" customFormat="1" ht="14.25"/>
    <row r="64" customFormat="1" ht="14.25"/>
    <row r="65" customFormat="1" ht="14.25"/>
    <row r="66" customFormat="1" ht="14.25"/>
    <row r="67" customFormat="1" ht="14.25"/>
    <row r="68" customFormat="1" ht="14.25"/>
    <row r="69" customFormat="1" ht="14.25"/>
    <row r="70" customFormat="1" ht="14.25"/>
    <row r="71" customFormat="1" ht="14.25"/>
    <row r="72" customFormat="1" ht="14.25"/>
    <row r="73" customFormat="1" ht="14.25"/>
    <row r="74" customFormat="1" ht="14.25"/>
    <row r="75" customFormat="1" ht="14.25"/>
    <row r="76" customFormat="1" ht="14.25"/>
    <row r="77" customFormat="1" ht="14.25"/>
    <row r="78" customFormat="1" ht="14.25"/>
    <row r="79" customFormat="1" ht="14.25"/>
    <row r="80" customFormat="1" ht="14.25"/>
    <row r="81" customFormat="1" ht="14.25"/>
    <row r="82" customFormat="1" ht="14.25"/>
    <row r="83" customFormat="1" ht="14.25"/>
    <row r="84" customFormat="1" ht="14.25"/>
    <row r="85" customFormat="1" ht="14.25"/>
    <row r="86" customFormat="1" ht="14.25"/>
    <row r="87" customFormat="1" ht="14.25"/>
    <row r="88" customFormat="1" ht="14.25"/>
    <row r="89" customFormat="1" ht="14.25"/>
    <row r="90" customFormat="1" ht="14.25"/>
    <row r="91" customFormat="1" ht="14.25"/>
    <row r="92" customFormat="1" ht="14.25"/>
    <row r="93" customFormat="1" ht="14.25"/>
    <row r="94" customFormat="1" ht="14.25"/>
    <row r="95" customFormat="1" ht="14.25"/>
    <row r="96" customFormat="1" ht="14.25"/>
    <row r="97" customFormat="1" ht="14.25"/>
    <row r="98" customFormat="1" ht="14.25"/>
    <row r="99" customFormat="1" ht="14.25"/>
    <row r="100" customFormat="1" ht="14.25"/>
    <row r="101" customFormat="1" ht="14.25"/>
    <row r="102" customFormat="1" ht="14.25"/>
    <row r="103" customFormat="1" ht="14.25"/>
    <row r="104" customFormat="1" ht="14.25"/>
    <row r="105" customFormat="1" ht="14.25"/>
    <row r="106" customFormat="1" ht="14.25"/>
    <row r="107" customFormat="1" ht="14.25"/>
    <row r="108" customFormat="1" ht="14.25"/>
    <row r="109" customFormat="1" ht="14.25"/>
    <row r="110" customFormat="1" ht="14.25"/>
    <row r="111" customFormat="1" ht="14.25"/>
    <row r="112" customFormat="1" ht="14.25"/>
    <row r="113" customFormat="1" ht="14.25"/>
    <row r="114" customFormat="1" ht="14.25"/>
    <row r="115" customFormat="1" ht="14.25"/>
    <row r="116" customFormat="1" ht="14.25"/>
    <row r="117" customFormat="1" ht="14.25"/>
    <row r="118" customFormat="1" ht="14.25"/>
    <row r="119" customFormat="1" ht="14.25"/>
    <row r="120" customFormat="1" ht="14.25"/>
    <row r="121" customFormat="1" ht="14.25"/>
    <row r="122" customFormat="1" ht="14.25"/>
    <row r="123" customFormat="1" ht="14.25"/>
    <row r="124" customFormat="1" ht="14.25"/>
    <row r="125" customFormat="1" ht="14.25"/>
    <row r="126" customFormat="1" ht="14.25"/>
    <row r="127" customFormat="1" ht="14.25"/>
    <row r="128" customFormat="1" ht="14.25"/>
    <row r="129" customFormat="1" ht="14.25"/>
    <row r="130" customFormat="1" ht="14.25"/>
    <row r="131" customFormat="1" ht="14.25"/>
    <row r="132" customFormat="1" ht="14.25"/>
    <row r="133" customFormat="1" ht="14.25"/>
    <row r="134" customFormat="1" ht="14.25"/>
    <row r="135" customFormat="1" ht="14.25"/>
    <row r="136" customFormat="1" ht="14.25"/>
    <row r="137" customFormat="1" ht="14.25"/>
    <row r="138" customFormat="1" ht="14.25"/>
    <row r="139" customFormat="1" ht="14.25"/>
    <row r="140" customFormat="1" ht="14.25"/>
    <row r="141" customFormat="1" ht="14.25"/>
    <row r="142" customFormat="1" ht="14.25"/>
    <row r="143" customFormat="1" ht="14.25"/>
    <row r="144" customFormat="1" ht="14.25"/>
    <row r="145" customFormat="1" ht="14.25"/>
    <row r="146" customFormat="1" ht="14.25"/>
    <row r="147" customFormat="1" ht="14.25"/>
    <row r="148" customFormat="1" ht="14.25"/>
    <row r="149" customFormat="1" ht="14.25"/>
    <row r="150" customFormat="1" ht="14.25"/>
    <row r="151" customFormat="1" ht="14.25"/>
    <row r="152" customFormat="1" ht="14.25"/>
    <row r="153" customFormat="1" ht="14.25"/>
    <row r="154" customFormat="1" ht="14.25"/>
    <row r="155" customFormat="1" ht="14.25"/>
    <row r="156" customFormat="1" ht="14.25"/>
    <row r="157" customFormat="1" ht="14.25"/>
    <row r="158" customFormat="1" ht="14.25"/>
    <row r="159" customFormat="1" ht="14.25"/>
    <row r="160" customFormat="1" ht="14.25"/>
    <row r="161" customFormat="1" ht="14.25"/>
    <row r="162" customFormat="1" ht="14.25"/>
    <row r="163" customFormat="1" ht="14.25"/>
    <row r="164" customFormat="1" ht="14.25"/>
    <row r="165" customFormat="1" ht="14.25"/>
    <row r="166" customFormat="1" ht="14.25"/>
    <row r="167" customFormat="1" ht="14.25"/>
    <row r="168" customFormat="1" ht="14.25"/>
    <row r="169" customFormat="1" ht="14.25"/>
    <row r="170" customFormat="1" ht="14.25"/>
    <row r="171" customFormat="1" ht="14.25"/>
    <row r="172" customFormat="1" ht="14.25"/>
    <row r="173" customFormat="1" ht="14.25"/>
    <row r="174" customFormat="1" ht="14.25"/>
    <row r="175" customFormat="1" ht="14.25"/>
    <row r="176" customFormat="1" ht="14.25"/>
    <row r="177" customFormat="1" ht="14.25"/>
    <row r="178" customFormat="1" ht="14.25"/>
    <row r="179" customFormat="1" ht="14.25"/>
    <row r="180" customFormat="1" ht="14.25"/>
    <row r="181" customFormat="1" ht="14.25"/>
    <row r="182" customFormat="1" ht="14.25"/>
    <row r="183" customFormat="1" ht="14.25"/>
    <row r="184" customFormat="1" ht="14.25"/>
    <row r="185" customFormat="1" ht="14.25"/>
    <row r="186" customFormat="1" ht="14.25"/>
    <row r="187" customFormat="1" ht="14.25"/>
    <row r="188" customFormat="1" ht="14.25"/>
    <row r="189" customFormat="1" ht="14.25"/>
    <row r="190" customFormat="1" ht="14.25"/>
    <row r="191" customFormat="1" ht="14.25"/>
    <row r="192" customFormat="1" ht="14.25"/>
    <row r="193" customFormat="1" ht="14.25"/>
    <row r="194" customFormat="1" ht="14.25"/>
    <row r="195" customFormat="1" ht="14.25"/>
    <row r="196" customFormat="1" ht="14.25"/>
    <row r="197" customFormat="1" ht="14.25"/>
    <row r="198" customFormat="1" ht="14.25"/>
    <row r="199" customFormat="1" ht="14.25"/>
    <row r="200" customFormat="1" ht="14.25"/>
    <row r="201" customFormat="1" ht="14.25"/>
    <row r="202" customFormat="1" ht="14.25"/>
    <row r="203" customFormat="1" ht="14.25"/>
    <row r="204" customFormat="1" ht="14.25"/>
    <row r="205" customFormat="1" ht="14.25"/>
    <row r="206" customFormat="1" ht="14.25"/>
    <row r="207" customFormat="1" ht="14.25"/>
    <row r="208" customFormat="1" ht="14.25"/>
    <row r="209" customFormat="1" ht="14.25"/>
    <row r="210" customFormat="1" ht="14.25"/>
    <row r="211" customFormat="1" ht="14.25"/>
    <row r="212" customFormat="1" ht="14.25"/>
    <row r="213" customFormat="1" ht="14.25"/>
    <row r="214" customFormat="1" ht="14.25"/>
    <row r="215" customFormat="1" ht="14.25"/>
    <row r="216" customFormat="1" ht="14.25"/>
    <row r="217" customFormat="1" ht="14.25"/>
    <row r="218" customFormat="1" ht="14.25"/>
    <row r="219" customFormat="1" ht="14.25"/>
    <row r="220" customFormat="1" ht="14.25"/>
    <row r="221" customFormat="1" ht="14.25"/>
    <row r="222" customFormat="1" ht="14.25"/>
    <row r="223" customFormat="1" ht="14.25"/>
    <row r="224" customFormat="1" ht="14.25"/>
    <row r="225" customFormat="1" ht="14.25"/>
    <row r="226" customFormat="1" ht="14.25"/>
    <row r="227" customFormat="1" ht="14.25"/>
    <row r="228" customFormat="1" ht="14.25"/>
    <row r="229" customFormat="1" ht="14.25"/>
    <row r="230" customFormat="1" ht="14.25"/>
    <row r="231" customFormat="1" ht="14.25"/>
    <row r="232" customFormat="1" ht="14.25"/>
    <row r="233" customFormat="1" ht="14.25"/>
    <row r="234" customFormat="1" ht="14.25"/>
    <row r="235" customFormat="1" ht="14.25"/>
    <row r="236" customFormat="1" ht="14.25"/>
    <row r="237" customFormat="1" ht="14.25"/>
    <row r="238" customFormat="1" ht="14.25"/>
    <row r="239" customFormat="1" ht="14.25"/>
    <row r="240" customFormat="1" ht="14.25"/>
    <row r="241" customFormat="1" ht="14.25"/>
    <row r="242" customFormat="1" ht="14.25"/>
    <row r="243" customFormat="1" ht="14.25"/>
    <row r="244" customFormat="1" ht="14.25"/>
    <row r="245" customFormat="1" ht="14.25"/>
    <row r="246" customFormat="1" ht="14.25"/>
    <row r="247" customFormat="1" ht="14.25"/>
    <row r="248" customFormat="1" ht="14.25"/>
    <row r="249" customFormat="1" ht="14.25"/>
    <row r="250" customFormat="1" ht="14.25"/>
    <row r="251" customFormat="1" ht="14.25"/>
    <row r="252" customFormat="1" ht="14.25"/>
    <row r="253" customFormat="1" ht="14.25"/>
    <row r="254" customFormat="1" ht="14.25"/>
    <row r="255" customFormat="1" ht="14.25"/>
    <row r="256" customFormat="1" ht="14.25"/>
    <row r="257" customFormat="1" ht="14.25"/>
    <row r="258" customFormat="1" ht="14.25"/>
  </sheetData>
  <mergeCells count="4">
    <mergeCell ref="A1:H1"/>
    <mergeCell ref="B3:F3"/>
    <mergeCell ref="G3:H3"/>
    <mergeCell ref="A3:A4"/>
  </mergeCells>
  <phoneticPr fontId="61" type="noConversion"/>
  <printOptions horizontalCentered="1"/>
  <pageMargins left="0.58888888888888902" right="0.58888888888888902" top="0.78888888888888897" bottom="0.78888888888888897" header="0.58888888888888902" footer="0.58888888888888902"/>
  <pageSetup paperSize="9" scale="7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9"/>
  <sheetViews>
    <sheetView view="pageBreakPreview" zoomScale="80" zoomScaleNormal="100" zoomScaleSheetLayoutView="80" workbookViewId="0">
      <selection activeCell="A5" sqref="A5:H14"/>
    </sheetView>
  </sheetViews>
  <sheetFormatPr defaultColWidth="9" defaultRowHeight="15"/>
  <cols>
    <col min="1" max="1" width="31.5" style="89" customWidth="1"/>
    <col min="2" max="5" width="12.625" style="94" customWidth="1"/>
    <col min="6" max="6" width="12.625" style="95" customWidth="1"/>
    <col min="7" max="7" width="12.625" style="191" customWidth="1"/>
    <col min="8" max="8" width="12.625" style="192" customWidth="1"/>
    <col min="9" max="16384" width="9" style="89"/>
  </cols>
  <sheetData>
    <row r="1" spans="1:8" s="88" customFormat="1" ht="48" customHeight="1">
      <c r="A1" s="314" t="s">
        <v>310</v>
      </c>
      <c r="B1" s="314"/>
      <c r="C1" s="314"/>
      <c r="D1" s="314"/>
      <c r="E1" s="314"/>
      <c r="F1" s="314"/>
      <c r="G1" s="314"/>
      <c r="H1" s="314"/>
    </row>
    <row r="2" spans="1:8" customFormat="1" ht="15" customHeight="1">
      <c r="A2" s="89"/>
      <c r="F2" s="96"/>
      <c r="G2" s="94"/>
      <c r="H2" s="96" t="s">
        <v>1</v>
      </c>
    </row>
    <row r="3" spans="1:8" customFormat="1" ht="36.75" customHeight="1">
      <c r="A3" s="317" t="s">
        <v>2</v>
      </c>
      <c r="B3" s="320" t="s">
        <v>287</v>
      </c>
      <c r="C3" s="320"/>
      <c r="D3" s="320"/>
      <c r="E3" s="320"/>
      <c r="F3" s="320"/>
      <c r="G3" s="321" t="s">
        <v>288</v>
      </c>
      <c r="H3" s="321"/>
    </row>
    <row r="4" spans="1:8" s="90" customFormat="1" ht="36.75" customHeight="1">
      <c r="A4" s="317"/>
      <c r="B4" s="18" t="s">
        <v>3</v>
      </c>
      <c r="C4" s="18" t="s">
        <v>4</v>
      </c>
      <c r="D4" s="18" t="s">
        <v>5</v>
      </c>
      <c r="E4" s="18" t="s">
        <v>6</v>
      </c>
      <c r="F4" s="18" t="s">
        <v>297</v>
      </c>
      <c r="G4" s="18" t="s">
        <v>3</v>
      </c>
      <c r="H4" s="78" t="s">
        <v>289</v>
      </c>
    </row>
    <row r="5" spans="1:8" s="90" customFormat="1" ht="27.95" customHeight="1">
      <c r="A5" s="193" t="s">
        <v>155</v>
      </c>
      <c r="B5" s="298"/>
      <c r="C5" s="108">
        <f>C6</f>
        <v>10000</v>
      </c>
      <c r="D5" s="108">
        <f>D6</f>
        <v>10322</v>
      </c>
      <c r="E5" s="300">
        <f>D5/C5*100</f>
        <v>103.22</v>
      </c>
      <c r="F5" s="292"/>
      <c r="G5" s="292"/>
      <c r="H5" s="78"/>
    </row>
    <row r="6" spans="1:8" s="90" customFormat="1" ht="27.95" customHeight="1">
      <c r="A6" s="301" t="s">
        <v>334</v>
      </c>
      <c r="B6" s="298"/>
      <c r="C6" s="108">
        <f>C7</f>
        <v>10000</v>
      </c>
      <c r="D6" s="108">
        <f>D7</f>
        <v>10322</v>
      </c>
      <c r="E6" s="300">
        <f t="shared" ref="E6:E8" si="0">D6/C6*100</f>
        <v>103.22</v>
      </c>
      <c r="F6" s="292"/>
      <c r="G6" s="292"/>
      <c r="H6" s="78"/>
    </row>
    <row r="7" spans="1:8" s="90" customFormat="1" ht="27.95" customHeight="1">
      <c r="A7" s="299" t="s">
        <v>335</v>
      </c>
      <c r="B7" s="298"/>
      <c r="C7" s="108">
        <v>10000</v>
      </c>
      <c r="D7" s="108">
        <v>10322</v>
      </c>
      <c r="E7" s="300">
        <f t="shared" si="0"/>
        <v>103.22</v>
      </c>
      <c r="F7" s="292"/>
      <c r="G7" s="292"/>
      <c r="H7" s="78"/>
    </row>
    <row r="8" spans="1:8" customFormat="1" ht="24.6" customHeight="1">
      <c r="A8" s="193" t="s">
        <v>155</v>
      </c>
      <c r="B8" s="194"/>
      <c r="C8" s="108">
        <f>C5</f>
        <v>10000</v>
      </c>
      <c r="D8" s="108">
        <f>D5</f>
        <v>10322</v>
      </c>
      <c r="E8" s="300">
        <f t="shared" si="0"/>
        <v>103.22</v>
      </c>
      <c r="F8" s="196"/>
      <c r="G8" s="108"/>
      <c r="H8" s="196"/>
    </row>
    <row r="9" spans="1:8" customFormat="1" ht="27.95" customHeight="1">
      <c r="A9" s="197" t="s">
        <v>156</v>
      </c>
      <c r="B9" s="185">
        <v>1000</v>
      </c>
      <c r="C9" s="185">
        <v>17145</v>
      </c>
      <c r="D9" s="185">
        <v>18479</v>
      </c>
      <c r="E9" s="198"/>
      <c r="F9" s="198"/>
      <c r="G9" s="185">
        <v>1100</v>
      </c>
      <c r="H9" s="198"/>
    </row>
    <row r="10" spans="1:8" customFormat="1" ht="27.95" customHeight="1">
      <c r="A10" s="197" t="s">
        <v>157</v>
      </c>
      <c r="B10" s="199">
        <v>59000</v>
      </c>
      <c r="C10" s="199">
        <v>59418</v>
      </c>
      <c r="D10" s="199">
        <v>59418</v>
      </c>
      <c r="E10" s="200"/>
      <c r="F10" s="200"/>
      <c r="G10" s="199">
        <v>58625</v>
      </c>
      <c r="H10" s="200"/>
    </row>
    <row r="11" spans="1:8" s="93" customFormat="1" ht="27.95" customHeight="1">
      <c r="A11" s="197" t="s">
        <v>158</v>
      </c>
      <c r="B11" s="196">
        <v>8000</v>
      </c>
      <c r="C11" s="35">
        <v>1992</v>
      </c>
      <c r="D11" s="35">
        <v>2055</v>
      </c>
      <c r="E11" s="196"/>
      <c r="F11" s="196"/>
      <c r="G11" s="196">
        <v>13616</v>
      </c>
      <c r="H11" s="196"/>
    </row>
    <row r="12" spans="1:8" s="93" customFormat="1" ht="27.95" customHeight="1">
      <c r="A12" s="201" t="s">
        <v>159</v>
      </c>
      <c r="B12" s="196"/>
      <c r="C12" s="35"/>
      <c r="D12" s="35"/>
      <c r="E12" s="195"/>
      <c r="F12" s="196"/>
      <c r="G12" s="196"/>
      <c r="H12" s="196"/>
    </row>
    <row r="13" spans="1:8" s="93" customFormat="1" ht="27.95" customHeight="1">
      <c r="A13" s="197" t="s">
        <v>160</v>
      </c>
      <c r="B13" s="196"/>
      <c r="C13" s="114">
        <v>76000</v>
      </c>
      <c r="D13" s="185">
        <v>76000</v>
      </c>
      <c r="E13" s="195"/>
      <c r="F13" s="195"/>
      <c r="G13" s="196"/>
      <c r="H13" s="196"/>
    </row>
    <row r="14" spans="1:8" ht="27.95" customHeight="1">
      <c r="A14" s="193" t="s">
        <v>161</v>
      </c>
      <c r="B14" s="194">
        <f t="shared" ref="B14" si="1">SUM(B8:B13)</f>
        <v>68000</v>
      </c>
      <c r="C14" s="194">
        <f t="shared" ref="C14:G14" si="2">SUM(C8:C13)</f>
        <v>164555</v>
      </c>
      <c r="D14" s="194">
        <f t="shared" si="2"/>
        <v>166274</v>
      </c>
      <c r="E14" s="194"/>
      <c r="F14" s="194"/>
      <c r="G14" s="194">
        <f t="shared" si="2"/>
        <v>73341</v>
      </c>
      <c r="H14" s="196"/>
    </row>
    <row r="15" spans="1:8" customFormat="1" ht="24.6" customHeight="1"/>
    <row r="16" spans="1:8" customFormat="1" ht="15" customHeight="1"/>
    <row r="17" customFormat="1" ht="15" customHeight="1"/>
    <row r="18" customFormat="1" ht="15" customHeight="1"/>
    <row r="19" customFormat="1" ht="15" customHeight="1"/>
    <row r="20" customFormat="1" ht="15" customHeight="1"/>
    <row r="21" customFormat="1" ht="15" customHeight="1"/>
    <row r="22" customFormat="1" ht="15" customHeight="1"/>
    <row r="23" customFormat="1" ht="15" customHeight="1"/>
    <row r="24" customFormat="1" ht="15" customHeight="1"/>
    <row r="25" customFormat="1" ht="15" customHeight="1"/>
    <row r="26" customFormat="1" ht="15" customHeight="1"/>
    <row r="27" customFormat="1" ht="15" customHeight="1"/>
    <row r="28" customFormat="1" ht="14.25"/>
    <row r="29" customFormat="1" ht="14.25"/>
    <row r="30" customFormat="1" ht="14.25"/>
    <row r="31" customFormat="1" ht="14.25"/>
    <row r="32" customFormat="1" ht="14.25"/>
    <row r="33" customFormat="1" ht="14.25"/>
    <row r="34" customFormat="1" ht="14.25"/>
    <row r="35" customFormat="1" ht="14.25"/>
    <row r="36" customFormat="1" ht="14.25"/>
    <row r="37" customFormat="1" ht="14.25"/>
    <row r="38" customFormat="1" ht="14.25"/>
    <row r="39" customFormat="1" ht="14.25"/>
    <row r="40" customFormat="1" ht="14.25"/>
    <row r="41" customFormat="1" ht="14.25"/>
    <row r="42" customFormat="1" ht="14.25"/>
    <row r="43" customFormat="1" ht="14.25"/>
    <row r="44" customFormat="1" ht="14.25"/>
    <row r="45" customFormat="1" ht="14.25"/>
    <row r="46" customFormat="1" ht="14.25"/>
    <row r="47" customFormat="1" ht="14.25"/>
    <row r="48" customFormat="1" ht="14.25"/>
    <row r="49" customFormat="1" ht="14.25"/>
    <row r="50" customFormat="1" ht="14.25"/>
    <row r="51" customFormat="1" ht="14.25"/>
    <row r="52" customFormat="1" ht="14.25"/>
    <row r="53" customFormat="1" ht="14.25"/>
    <row r="54" customFormat="1" ht="14.25"/>
    <row r="55" customFormat="1" ht="14.25"/>
    <row r="56" customFormat="1" ht="14.25"/>
    <row r="57" customFormat="1" ht="14.25"/>
    <row r="58" customFormat="1" ht="14.25"/>
    <row r="59" customFormat="1" ht="14.25"/>
    <row r="60" customFormat="1" ht="14.25"/>
    <row r="61" customFormat="1" ht="14.25"/>
    <row r="62" customFormat="1" ht="14.25"/>
    <row r="63" customFormat="1" ht="14.25"/>
    <row r="64" customFormat="1" ht="14.25"/>
    <row r="65" customFormat="1" ht="14.25"/>
    <row r="66" customFormat="1" ht="14.25"/>
    <row r="67" customFormat="1" ht="14.25"/>
    <row r="68" customFormat="1" ht="14.25"/>
    <row r="69" customFormat="1" ht="14.25"/>
    <row r="70" customFormat="1" ht="14.25"/>
    <row r="71" customFormat="1" ht="14.25"/>
    <row r="72" customFormat="1" ht="14.25"/>
    <row r="73" customFormat="1" ht="14.25"/>
    <row r="74" customFormat="1" ht="14.25"/>
    <row r="75" customFormat="1" ht="14.25"/>
    <row r="76" customFormat="1" ht="14.25"/>
    <row r="77" customFormat="1" ht="14.25"/>
    <row r="78" customFormat="1" ht="14.25"/>
    <row r="79" customFormat="1" ht="14.25"/>
    <row r="80" customFormat="1" ht="14.25"/>
    <row r="81" customFormat="1" ht="14.25"/>
    <row r="82" customFormat="1" ht="14.25"/>
    <row r="83" customFormat="1" ht="14.25"/>
    <row r="84" customFormat="1" ht="14.25"/>
    <row r="85" customFormat="1" ht="14.25"/>
    <row r="86" customFormat="1" ht="14.25"/>
    <row r="87" customFormat="1" ht="14.25"/>
    <row r="88" customFormat="1" ht="14.25"/>
    <row r="89" customFormat="1" ht="14.25"/>
    <row r="90" customFormat="1" ht="14.25"/>
    <row r="91" customFormat="1" ht="14.25"/>
    <row r="92" customFormat="1" ht="14.25"/>
    <row r="93" customFormat="1" ht="14.25"/>
    <row r="94" customFormat="1" ht="14.25"/>
    <row r="95" customFormat="1" ht="14.25"/>
    <row r="96" customFormat="1" ht="14.25"/>
    <row r="97" customFormat="1" ht="14.25"/>
    <row r="98" customFormat="1" ht="14.25"/>
    <row r="99" customFormat="1" ht="14.25"/>
    <row r="100" customFormat="1" ht="14.25"/>
    <row r="101" customFormat="1" ht="14.25"/>
    <row r="102" customFormat="1" ht="14.25"/>
    <row r="103" customFormat="1" ht="14.25"/>
    <row r="104" customFormat="1" ht="14.25"/>
    <row r="105" customFormat="1" ht="14.25"/>
    <row r="106" customFormat="1" ht="14.25"/>
    <row r="107" customFormat="1" ht="14.25"/>
    <row r="108" customFormat="1" ht="14.25"/>
    <row r="109" customFormat="1" ht="14.25"/>
    <row r="110" customFormat="1" ht="14.25"/>
    <row r="111" customFormat="1" ht="14.25"/>
    <row r="112" customFormat="1" ht="14.25"/>
    <row r="113" customFormat="1" ht="14.25"/>
    <row r="114" customFormat="1" ht="14.25"/>
    <row r="115" customFormat="1" ht="14.25"/>
    <row r="116" customFormat="1" ht="14.25"/>
    <row r="117" customFormat="1" ht="14.25"/>
    <row r="118" customFormat="1" ht="14.25"/>
    <row r="119" customFormat="1" ht="14.25"/>
    <row r="120" customFormat="1" ht="14.25"/>
    <row r="121" customFormat="1" ht="14.25"/>
    <row r="122" customFormat="1" ht="14.25"/>
    <row r="123" customFormat="1" ht="14.25"/>
    <row r="124" customFormat="1" ht="14.25"/>
    <row r="125" customFormat="1" ht="14.25"/>
    <row r="126" customFormat="1" ht="14.25"/>
    <row r="127" customFormat="1" ht="14.25"/>
    <row r="128" customFormat="1" ht="14.25"/>
    <row r="129" customFormat="1" ht="14.25"/>
    <row r="130" customFormat="1" ht="14.25"/>
    <row r="131" customFormat="1" ht="14.25"/>
    <row r="132" customFormat="1" ht="14.25"/>
    <row r="133" customFormat="1" ht="14.25"/>
    <row r="134" customFormat="1" ht="14.25"/>
    <row r="135" customFormat="1" ht="14.25"/>
    <row r="136" customFormat="1" ht="14.25"/>
    <row r="137" customFormat="1" ht="14.25"/>
    <row r="138" customFormat="1" ht="14.25"/>
    <row r="139" customFormat="1" ht="14.25"/>
    <row r="140" customFormat="1" ht="14.25"/>
    <row r="141" customFormat="1" ht="14.25"/>
    <row r="142" customFormat="1" ht="14.25"/>
    <row r="143" customFormat="1" ht="14.25"/>
    <row r="144" customFormat="1" ht="14.25"/>
    <row r="145" customFormat="1" ht="14.25"/>
    <row r="146" customFormat="1" ht="14.25"/>
    <row r="147" customFormat="1" ht="14.25"/>
    <row r="148" customFormat="1" ht="14.25"/>
    <row r="149" customFormat="1" ht="14.25"/>
    <row r="150" customFormat="1" ht="14.25"/>
    <row r="151" customFormat="1" ht="14.25"/>
    <row r="152" customFormat="1" ht="14.25"/>
    <row r="153" customFormat="1" ht="14.25"/>
    <row r="154" customFormat="1" ht="14.25"/>
    <row r="155" customFormat="1" ht="14.25"/>
    <row r="156" customFormat="1" ht="14.25"/>
    <row r="157" customFormat="1" ht="14.25"/>
    <row r="158" customFormat="1" ht="14.25"/>
    <row r="159" customFormat="1" ht="14.25"/>
    <row r="160" customFormat="1" ht="14.25"/>
    <row r="161" customFormat="1" ht="14.25"/>
    <row r="162" customFormat="1" ht="14.25"/>
    <row r="163" customFormat="1" ht="14.25"/>
    <row r="164" customFormat="1" ht="14.25"/>
    <row r="165" customFormat="1" ht="14.25"/>
    <row r="166" customFormat="1" ht="14.25"/>
    <row r="167" customFormat="1" ht="14.25"/>
    <row r="168" customFormat="1" ht="14.25"/>
    <row r="169" customFormat="1" ht="14.25"/>
    <row r="170" customFormat="1" ht="14.25"/>
    <row r="171" customFormat="1" ht="14.25"/>
    <row r="172" customFormat="1" ht="14.25"/>
    <row r="173" customFormat="1" ht="14.25"/>
    <row r="174" customFormat="1" ht="14.25"/>
    <row r="175" customFormat="1" ht="14.25"/>
    <row r="176" customFormat="1" ht="14.25"/>
    <row r="177" customFormat="1" ht="14.25"/>
    <row r="178" customFormat="1" ht="14.25"/>
    <row r="179" customFormat="1" ht="14.25"/>
    <row r="180" customFormat="1" ht="14.25"/>
    <row r="181" customFormat="1" ht="14.25"/>
    <row r="182" customFormat="1" ht="14.25"/>
    <row r="183" customFormat="1" ht="14.25"/>
    <row r="184" customFormat="1" ht="14.25"/>
    <row r="185" customFormat="1" ht="14.25"/>
    <row r="186" customFormat="1" ht="14.25"/>
    <row r="187" customFormat="1" ht="14.25"/>
    <row r="188" customFormat="1" ht="14.25"/>
    <row r="189" customFormat="1" ht="14.25"/>
    <row r="190" customFormat="1" ht="14.25"/>
    <row r="191" customFormat="1" ht="14.25"/>
    <row r="192" customFormat="1" ht="14.25"/>
    <row r="193" customFormat="1" ht="14.25"/>
    <row r="194" customFormat="1" ht="14.25"/>
    <row r="195" customFormat="1" ht="14.25"/>
    <row r="196" customFormat="1" ht="14.25"/>
    <row r="197" customFormat="1" ht="14.25"/>
    <row r="198" customFormat="1" ht="14.25"/>
    <row r="199" customFormat="1" ht="14.25"/>
    <row r="200" customFormat="1" ht="14.25"/>
    <row r="201" customFormat="1" ht="14.25"/>
    <row r="202" customFormat="1" ht="14.25"/>
    <row r="203" customFormat="1" ht="14.25"/>
    <row r="204" customFormat="1" ht="14.25"/>
    <row r="205" customFormat="1" ht="14.25"/>
    <row r="206" customFormat="1" ht="14.25"/>
    <row r="207" customFormat="1" ht="14.25"/>
    <row r="208" customFormat="1" ht="14.25"/>
    <row r="209" customFormat="1" ht="14.25"/>
    <row r="210" customFormat="1" ht="14.25"/>
    <row r="211" customFormat="1" ht="14.25"/>
    <row r="212" customFormat="1" ht="14.25"/>
    <row r="213" customFormat="1" ht="14.25"/>
    <row r="214" customFormat="1" ht="14.25"/>
    <row r="215" customFormat="1" ht="14.25"/>
    <row r="216" customFormat="1" ht="14.25"/>
    <row r="217" customFormat="1" ht="14.25"/>
    <row r="218" customFormat="1" ht="14.25"/>
    <row r="219" customFormat="1" ht="14.25"/>
    <row r="220" customFormat="1" ht="14.25"/>
    <row r="221" customFormat="1" ht="14.25"/>
    <row r="222" customFormat="1" ht="14.25"/>
    <row r="223" customFormat="1" ht="14.25"/>
    <row r="224" customFormat="1" ht="14.25"/>
    <row r="225" customFormat="1" ht="14.25"/>
    <row r="226" customFormat="1" ht="14.25"/>
    <row r="227" customFormat="1" ht="14.25"/>
    <row r="228" customFormat="1" ht="14.25"/>
    <row r="229" customFormat="1" ht="14.25"/>
    <row r="230" customFormat="1" ht="14.25"/>
    <row r="231" customFormat="1" ht="14.25"/>
    <row r="232" customFormat="1" ht="14.25"/>
    <row r="233" customFormat="1" ht="14.25"/>
    <row r="234" customFormat="1" ht="14.25"/>
    <row r="235" customFormat="1" ht="14.25"/>
    <row r="236" customFormat="1" ht="14.25"/>
    <row r="237" customFormat="1" ht="14.25"/>
    <row r="238" customFormat="1" ht="14.25"/>
    <row r="239" customFormat="1" ht="14.25"/>
    <row r="240" customFormat="1" ht="14.25"/>
    <row r="241" customFormat="1" ht="14.25"/>
    <row r="242" customFormat="1" ht="14.25"/>
    <row r="243" customFormat="1" ht="14.25"/>
    <row r="244" customFormat="1" ht="14.25"/>
    <row r="245" customFormat="1" ht="14.25"/>
    <row r="246" customFormat="1" ht="14.25"/>
    <row r="247" customFormat="1" ht="14.25"/>
    <row r="248" customFormat="1" ht="14.25"/>
    <row r="249" customFormat="1" ht="14.25"/>
    <row r="250" customFormat="1" ht="14.25"/>
    <row r="251" customFormat="1" ht="14.25"/>
    <row r="252" customFormat="1" ht="14.25"/>
    <row r="253" customFormat="1" ht="14.25"/>
    <row r="254" customFormat="1" ht="14.25"/>
    <row r="255" customFormat="1" ht="14.25"/>
    <row r="256" customFormat="1" ht="14.25"/>
    <row r="257" customFormat="1" ht="14.25"/>
    <row r="258" customFormat="1" ht="14.25"/>
    <row r="259" customFormat="1" ht="14.25"/>
  </sheetData>
  <mergeCells count="4">
    <mergeCell ref="A1:H1"/>
    <mergeCell ref="B3:F3"/>
    <mergeCell ref="G3:H3"/>
    <mergeCell ref="A3:A4"/>
  </mergeCells>
  <phoneticPr fontId="61" type="noConversion"/>
  <printOptions horizontalCentered="1"/>
  <pageMargins left="0.58888888888888902" right="0.58888888888888902" top="0.78888888888888897" bottom="0.78888888888888897" header="0.58888888888888902" footer="0.58888888888888902"/>
  <pageSetup paperSize="9" scale="70" orientation="portrait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56"/>
  <sheetViews>
    <sheetView view="pageBreakPreview" zoomScale="80" zoomScaleNormal="100" zoomScaleSheetLayoutView="80" workbookViewId="0">
      <selection activeCell="A5" sqref="A5:H19"/>
    </sheetView>
  </sheetViews>
  <sheetFormatPr defaultColWidth="9" defaultRowHeight="15"/>
  <cols>
    <col min="1" max="1" width="31.5" style="172" customWidth="1"/>
    <col min="2" max="6" width="12.625" style="172" customWidth="1"/>
    <col min="7" max="7" width="12.625" style="119" customWidth="1"/>
    <col min="8" max="8" width="12.625" style="173" customWidth="1"/>
    <col min="9" max="9" width="12.625" style="172" customWidth="1"/>
    <col min="10" max="12" width="9" style="172"/>
    <col min="13" max="13" width="13.25" style="172" customWidth="1"/>
    <col min="14" max="17" width="9" style="172"/>
    <col min="18" max="18" width="9.75" style="172" customWidth="1"/>
    <col min="19" max="16384" width="9" style="172"/>
  </cols>
  <sheetData>
    <row r="1" spans="1:19" s="71" customFormat="1" ht="48" customHeight="1">
      <c r="A1" s="318" t="s">
        <v>309</v>
      </c>
      <c r="B1" s="318"/>
      <c r="C1" s="318"/>
      <c r="D1" s="318"/>
      <c r="E1" s="318"/>
      <c r="F1" s="318"/>
      <c r="G1" s="318"/>
      <c r="H1" s="318"/>
    </row>
    <row r="2" spans="1:19" s="69" customFormat="1" ht="15" customHeight="1">
      <c r="F2" s="73"/>
      <c r="H2" s="174" t="s">
        <v>1</v>
      </c>
    </row>
    <row r="3" spans="1:19" s="69" customFormat="1" ht="36.75" customHeight="1">
      <c r="A3" s="317" t="s">
        <v>2</v>
      </c>
      <c r="B3" s="320" t="s">
        <v>287</v>
      </c>
      <c r="C3" s="320"/>
      <c r="D3" s="320"/>
      <c r="E3" s="320"/>
      <c r="F3" s="320"/>
      <c r="G3" s="321" t="s">
        <v>288</v>
      </c>
      <c r="H3" s="321"/>
    </row>
    <row r="4" spans="1:19" s="72" customFormat="1" ht="36.75" customHeight="1">
      <c r="A4" s="317"/>
      <c r="B4" s="18" t="s">
        <v>3</v>
      </c>
      <c r="C4" s="18" t="s">
        <v>4</v>
      </c>
      <c r="D4" s="18" t="s">
        <v>5</v>
      </c>
      <c r="E4" s="175" t="s">
        <v>6</v>
      </c>
      <c r="F4" s="175" t="s">
        <v>297</v>
      </c>
      <c r="G4" s="175" t="s">
        <v>3</v>
      </c>
      <c r="H4" s="176" t="s">
        <v>289</v>
      </c>
      <c r="M4" s="186"/>
    </row>
    <row r="5" spans="1:19" customFormat="1" ht="27.95" customHeight="1">
      <c r="A5" s="177" t="s">
        <v>162</v>
      </c>
      <c r="B5" s="178">
        <f t="shared" ref="B5" si="0">SUM(B6:B12)</f>
        <v>68000</v>
      </c>
      <c r="C5" s="178">
        <f>SUM(C6:C11)</f>
        <v>39321</v>
      </c>
      <c r="D5" s="178">
        <f t="shared" ref="D5" si="1">SUM(D6:D12)</f>
        <v>37976</v>
      </c>
      <c r="E5" s="179">
        <f t="shared" ref="E5" si="2">D5/C5*100</f>
        <v>96.579435924823883</v>
      </c>
      <c r="F5" s="99">
        <v>140.77698695136419</v>
      </c>
      <c r="G5" s="178">
        <f t="shared" ref="G5" si="3">SUM(G6:G12)</f>
        <v>68041</v>
      </c>
      <c r="H5" s="179">
        <f t="shared" ref="H5" si="4">G5/D5*100</f>
        <v>179.16842216136507</v>
      </c>
      <c r="J5" s="187"/>
      <c r="M5" s="188"/>
      <c r="O5" s="189"/>
      <c r="Q5" s="89"/>
      <c r="R5" s="190"/>
      <c r="S5" s="189"/>
    </row>
    <row r="6" spans="1:19" customFormat="1" ht="27.95" customHeight="1">
      <c r="A6" s="180" t="s">
        <v>44</v>
      </c>
      <c r="B6" s="178"/>
      <c r="C6" s="178"/>
      <c r="D6" s="178"/>
      <c r="E6" s="179"/>
      <c r="F6" s="179"/>
      <c r="G6" s="178"/>
      <c r="H6" s="179"/>
      <c r="J6" s="187"/>
      <c r="M6" s="188"/>
      <c r="O6" s="189"/>
      <c r="Q6" s="89"/>
      <c r="R6" s="190"/>
      <c r="S6" s="189"/>
    </row>
    <row r="7" spans="1:19" customFormat="1" ht="27.95" customHeight="1">
      <c r="A7" s="180" t="s">
        <v>45</v>
      </c>
      <c r="B7" s="178"/>
      <c r="C7" s="178"/>
      <c r="D7" s="178"/>
      <c r="E7" s="179"/>
      <c r="F7" s="179"/>
      <c r="G7" s="178"/>
      <c r="H7" s="179"/>
      <c r="J7" s="187"/>
      <c r="O7" s="189"/>
      <c r="Q7" s="89"/>
      <c r="R7" s="187"/>
    </row>
    <row r="8" spans="1:19" customFormat="1" ht="27.95" customHeight="1">
      <c r="A8" s="180" t="s">
        <v>48</v>
      </c>
      <c r="B8" s="178">
        <v>12000</v>
      </c>
      <c r="C8" s="178">
        <v>1726</v>
      </c>
      <c r="D8" s="178">
        <v>1726</v>
      </c>
      <c r="E8" s="179">
        <f t="shared" ref="E8:E11" si="5">D8/C8*100</f>
        <v>100</v>
      </c>
      <c r="F8" s="179">
        <v>331.92307692307696</v>
      </c>
      <c r="G8" s="178">
        <v>2049</v>
      </c>
      <c r="H8" s="179">
        <f t="shared" ref="H8:H13" si="6">G8/D8*100</f>
        <v>118.71378910776362</v>
      </c>
      <c r="J8" s="187"/>
      <c r="O8" s="189"/>
      <c r="Q8" s="89"/>
      <c r="R8" s="187"/>
    </row>
    <row r="9" spans="1:19" customFormat="1" ht="27.95" customHeight="1">
      <c r="A9" s="180" t="s">
        <v>329</v>
      </c>
      <c r="B9" s="178"/>
      <c r="C9" s="178"/>
      <c r="D9" s="178"/>
      <c r="E9" s="179"/>
      <c r="F9" s="179"/>
      <c r="G9" s="178">
        <v>465</v>
      </c>
      <c r="H9" s="179"/>
      <c r="J9" s="187"/>
      <c r="O9" s="189"/>
      <c r="Q9" s="89"/>
      <c r="R9" s="187"/>
    </row>
    <row r="10" spans="1:19" customFormat="1" ht="27.95" customHeight="1">
      <c r="A10" s="181" t="s">
        <v>56</v>
      </c>
      <c r="B10" s="178">
        <v>48000</v>
      </c>
      <c r="C10" s="178">
        <v>29653</v>
      </c>
      <c r="D10" s="178">
        <v>28247</v>
      </c>
      <c r="E10" s="179">
        <f t="shared" si="5"/>
        <v>95.258489866118097</v>
      </c>
      <c r="F10" s="179">
        <v>146.74528546937503</v>
      </c>
      <c r="G10" s="178">
        <v>57211</v>
      </c>
      <c r="H10" s="179">
        <f t="shared" si="6"/>
        <v>202.53832265373313</v>
      </c>
      <c r="J10" s="187"/>
      <c r="O10" s="189"/>
      <c r="Q10" s="89"/>
      <c r="R10" s="187"/>
    </row>
    <row r="11" spans="1:19" ht="27.95" customHeight="1">
      <c r="A11" s="181" t="s">
        <v>57</v>
      </c>
      <c r="B11" s="178">
        <v>8000</v>
      </c>
      <c r="C11" s="178">
        <v>7942</v>
      </c>
      <c r="D11" s="178">
        <v>7942</v>
      </c>
      <c r="E11" s="179">
        <f t="shared" si="5"/>
        <v>100</v>
      </c>
      <c r="F11" s="179">
        <v>111.01481688565838</v>
      </c>
      <c r="G11" s="178">
        <v>8316</v>
      </c>
      <c r="H11" s="179">
        <f t="shared" si="6"/>
        <v>104.70914127423822</v>
      </c>
      <c r="J11" s="187"/>
      <c r="O11" s="189"/>
      <c r="Q11" s="89"/>
      <c r="R11" s="187"/>
    </row>
    <row r="12" spans="1:19" customFormat="1" ht="27.95" customHeight="1">
      <c r="A12" s="181" t="s">
        <v>58</v>
      </c>
      <c r="B12" s="178"/>
      <c r="C12" s="172"/>
      <c r="D12" s="178">
        <v>61</v>
      </c>
      <c r="E12" s="179"/>
      <c r="F12" s="179"/>
      <c r="G12" s="178"/>
      <c r="H12" s="179"/>
      <c r="J12" s="187"/>
      <c r="O12" s="189"/>
      <c r="Q12" s="89"/>
      <c r="R12" s="187"/>
    </row>
    <row r="13" spans="1:19" customFormat="1" ht="27.95" customHeight="1">
      <c r="A13" s="177" t="s">
        <v>162</v>
      </c>
      <c r="B13" s="178">
        <f t="shared" ref="B13:C13" si="7">SUM(B6:B12)</f>
        <v>68000</v>
      </c>
      <c r="C13" s="178">
        <f t="shared" si="7"/>
        <v>39321</v>
      </c>
      <c r="D13" s="178">
        <f t="shared" ref="D13:G13" si="8">SUM(D6:D12)</f>
        <v>37976</v>
      </c>
      <c r="E13" s="179">
        <f t="shared" ref="E13" si="9">D13/C13*100</f>
        <v>96.579435924823883</v>
      </c>
      <c r="F13" s="99">
        <v>140.77698695136419</v>
      </c>
      <c r="G13" s="178">
        <f t="shared" si="8"/>
        <v>68041</v>
      </c>
      <c r="H13" s="179">
        <f t="shared" si="6"/>
        <v>179.16842216136507</v>
      </c>
      <c r="J13" s="187"/>
      <c r="O13" s="189"/>
      <c r="Q13" s="89"/>
      <c r="R13" s="187"/>
    </row>
    <row r="14" spans="1:19" customFormat="1" ht="27.95" customHeight="1">
      <c r="A14" s="182" t="s">
        <v>163</v>
      </c>
      <c r="B14" s="183"/>
      <c r="C14" s="183">
        <v>39000</v>
      </c>
      <c r="D14" s="183">
        <v>39000</v>
      </c>
      <c r="E14" s="184"/>
      <c r="F14" s="184"/>
      <c r="G14" s="183"/>
      <c r="H14" s="184"/>
      <c r="J14" s="187"/>
      <c r="O14" s="189"/>
      <c r="Q14" s="89"/>
      <c r="R14" s="187"/>
    </row>
    <row r="15" spans="1:19" customFormat="1" ht="27.95" customHeight="1">
      <c r="A15" s="182" t="s">
        <v>164</v>
      </c>
      <c r="B15" s="183"/>
      <c r="C15" s="183"/>
      <c r="D15" s="183"/>
      <c r="E15" s="184"/>
      <c r="F15" s="184"/>
      <c r="G15" s="183">
        <v>5300</v>
      </c>
      <c r="H15" s="184"/>
    </row>
    <row r="16" spans="1:19" customFormat="1" ht="27.95" customHeight="1">
      <c r="A16" s="182" t="s">
        <v>62</v>
      </c>
      <c r="B16" s="183"/>
      <c r="C16" s="183">
        <v>29948</v>
      </c>
      <c r="D16" s="183">
        <v>30673</v>
      </c>
      <c r="E16" s="184"/>
      <c r="F16" s="184"/>
      <c r="G16" s="183"/>
      <c r="H16" s="184"/>
    </row>
    <row r="17" spans="1:8" customFormat="1" ht="27.95" customHeight="1">
      <c r="A17" s="182" t="s">
        <v>65</v>
      </c>
      <c r="B17" s="183"/>
      <c r="C17" s="114">
        <v>56286</v>
      </c>
      <c r="D17" s="185">
        <v>58625</v>
      </c>
      <c r="E17" s="184"/>
      <c r="F17" s="184"/>
      <c r="G17" s="183"/>
      <c r="H17" s="184"/>
    </row>
    <row r="18" spans="1:8" customFormat="1" ht="27.95" customHeight="1">
      <c r="A18" s="182" t="s">
        <v>66</v>
      </c>
      <c r="B18" s="183"/>
      <c r="C18" s="183"/>
      <c r="D18" s="183"/>
      <c r="E18" s="184"/>
      <c r="F18" s="184"/>
      <c r="G18" s="183"/>
      <c r="H18" s="184"/>
    </row>
    <row r="19" spans="1:8" customFormat="1" ht="27.95" customHeight="1">
      <c r="A19" s="177" t="s">
        <v>165</v>
      </c>
      <c r="B19" s="178">
        <f t="shared" ref="B19" si="10">SUM(B13:B18)</f>
        <v>68000</v>
      </c>
      <c r="C19" s="178">
        <f t="shared" ref="C19:G19" si="11">SUM(C13:C18)</f>
        <v>164555</v>
      </c>
      <c r="D19" s="178">
        <f t="shared" si="11"/>
        <v>166274</v>
      </c>
      <c r="E19" s="178"/>
      <c r="F19" s="178"/>
      <c r="G19" s="178">
        <f t="shared" si="11"/>
        <v>73341</v>
      </c>
      <c r="H19" s="178"/>
    </row>
    <row r="20" spans="1:8" customFormat="1" ht="27.95" customHeight="1"/>
    <row r="21" spans="1:8" customFormat="1" ht="14.25"/>
    <row r="22" spans="1:8" customFormat="1" ht="14.25"/>
    <row r="23" spans="1:8" customFormat="1" ht="14.25"/>
    <row r="24" spans="1:8" customFormat="1" ht="14.25"/>
    <row r="25" spans="1:8" customFormat="1" ht="14.25"/>
    <row r="26" spans="1:8" customFormat="1" ht="14.25"/>
    <row r="27" spans="1:8" customFormat="1" ht="14.25"/>
    <row r="28" spans="1:8" customFormat="1" ht="14.25"/>
    <row r="29" spans="1:8" customFormat="1" ht="14.25"/>
    <row r="30" spans="1:8" customFormat="1" ht="14.25"/>
    <row r="31" spans="1:8" customFormat="1" ht="14.25"/>
    <row r="32" spans="1:8" customFormat="1" ht="14.25"/>
    <row r="33" customFormat="1" ht="14.25"/>
    <row r="34" customFormat="1" ht="14.25"/>
    <row r="35" customFormat="1" ht="14.25"/>
    <row r="36" customFormat="1" ht="14.25"/>
    <row r="37" customFormat="1" ht="14.25"/>
    <row r="38" customFormat="1" ht="14.25"/>
    <row r="39" customFormat="1" ht="14.25"/>
    <row r="40" customFormat="1" ht="14.25"/>
    <row r="41" customFormat="1" ht="14.25"/>
    <row r="42" customFormat="1" ht="14.25"/>
    <row r="43" customFormat="1" ht="14.25"/>
    <row r="44" customFormat="1" ht="14.25"/>
    <row r="45" customFormat="1" ht="14.25"/>
    <row r="46" customFormat="1" ht="14.25"/>
    <row r="47" customFormat="1" ht="14.25"/>
    <row r="48" customFormat="1" ht="14.25"/>
    <row r="49" customFormat="1" ht="14.25"/>
    <row r="50" customFormat="1" ht="14.25"/>
    <row r="51" customFormat="1" ht="14.25"/>
    <row r="52" customFormat="1" ht="14.25"/>
    <row r="53" customFormat="1" ht="14.25"/>
    <row r="54" customFormat="1" ht="14.25"/>
    <row r="55" customFormat="1" ht="14.25"/>
    <row r="56" customFormat="1" ht="14.25"/>
    <row r="57" customFormat="1" ht="14.25"/>
    <row r="58" customFormat="1" ht="14.25"/>
    <row r="59" customFormat="1" ht="14.25"/>
    <row r="60" customFormat="1" ht="14.25"/>
    <row r="61" customFormat="1" ht="14.25"/>
    <row r="62" customFormat="1" ht="14.25"/>
    <row r="63" customFormat="1" ht="14.25"/>
    <row r="64" customFormat="1" ht="14.25"/>
    <row r="65" customFormat="1" ht="14.25"/>
    <row r="66" customFormat="1" ht="14.25"/>
    <row r="67" customFormat="1" ht="14.25"/>
    <row r="68" customFormat="1" ht="14.25"/>
    <row r="69" customFormat="1" ht="14.25"/>
    <row r="70" customFormat="1" ht="14.25"/>
    <row r="71" customFormat="1" ht="14.25"/>
    <row r="72" customFormat="1" ht="14.25"/>
    <row r="73" customFormat="1" ht="14.25"/>
    <row r="74" customFormat="1" ht="14.25"/>
    <row r="75" customFormat="1" ht="14.25"/>
    <row r="76" customFormat="1" ht="14.25"/>
    <row r="77" customFormat="1" ht="14.25"/>
    <row r="78" customFormat="1" ht="14.25"/>
    <row r="79" customFormat="1" ht="14.25"/>
    <row r="80" customFormat="1" ht="14.25"/>
    <row r="81" customFormat="1" ht="14.25"/>
    <row r="82" customFormat="1" ht="14.25"/>
    <row r="83" customFormat="1" ht="14.25"/>
    <row r="84" customFormat="1" ht="14.25"/>
    <row r="85" customFormat="1" ht="14.25"/>
    <row r="86" customFormat="1" ht="14.25"/>
    <row r="87" customFormat="1" ht="14.25"/>
    <row r="88" customFormat="1" ht="14.25"/>
    <row r="89" customFormat="1" ht="14.25"/>
    <row r="90" customFormat="1" ht="14.25"/>
    <row r="91" customFormat="1" ht="14.25"/>
    <row r="92" customFormat="1" ht="14.25"/>
    <row r="93" customFormat="1" ht="14.25"/>
    <row r="94" customFormat="1" ht="14.25"/>
    <row r="95" customFormat="1" ht="14.25"/>
    <row r="96" customFormat="1" ht="14.25"/>
    <row r="97" customFormat="1" ht="14.25"/>
    <row r="98" customFormat="1" ht="14.25"/>
    <row r="99" customFormat="1" ht="14.25"/>
    <row r="100" customFormat="1" ht="14.25"/>
    <row r="101" customFormat="1" ht="14.25"/>
    <row r="102" customFormat="1" ht="14.25"/>
    <row r="103" customFormat="1" ht="14.25"/>
    <row r="104" customFormat="1" ht="14.25"/>
    <row r="105" customFormat="1" ht="14.25"/>
    <row r="106" customFormat="1" ht="14.25"/>
    <row r="107" customFormat="1" ht="14.25"/>
    <row r="108" customFormat="1" ht="14.25"/>
    <row r="109" customFormat="1" ht="14.25"/>
    <row r="110" customFormat="1" ht="14.25"/>
    <row r="111" customFormat="1" ht="14.25"/>
    <row r="112" customFormat="1" ht="14.25"/>
    <row r="113" customFormat="1" ht="14.25"/>
    <row r="114" customFormat="1" ht="14.25"/>
    <row r="115" customFormat="1" ht="14.25"/>
    <row r="116" customFormat="1" ht="14.25"/>
    <row r="117" customFormat="1" ht="14.25"/>
    <row r="118" customFormat="1" ht="14.25"/>
    <row r="119" customFormat="1" ht="14.25"/>
    <row r="120" customFormat="1" ht="14.25"/>
    <row r="121" customFormat="1" ht="14.25"/>
    <row r="122" customFormat="1" ht="14.25"/>
    <row r="123" customFormat="1" ht="14.25"/>
    <row r="124" customFormat="1" ht="14.25"/>
    <row r="125" customFormat="1" ht="14.25"/>
    <row r="126" customFormat="1" ht="14.25"/>
    <row r="127" customFormat="1" ht="14.25"/>
    <row r="128" customFormat="1" ht="14.25"/>
    <row r="129" customFormat="1" ht="14.25"/>
    <row r="130" customFormat="1" ht="14.25"/>
    <row r="131" customFormat="1" ht="14.25"/>
    <row r="132" customFormat="1" ht="14.25"/>
    <row r="133" customFormat="1" ht="14.25"/>
    <row r="134" customFormat="1" ht="14.25"/>
    <row r="135" customFormat="1" ht="14.25"/>
    <row r="136" customFormat="1" ht="14.25"/>
    <row r="137" customFormat="1" ht="14.25"/>
    <row r="138" customFormat="1" ht="14.25"/>
    <row r="139" customFormat="1" ht="14.25"/>
    <row r="140" customFormat="1" ht="14.25"/>
    <row r="141" customFormat="1" ht="14.25"/>
    <row r="142" customFormat="1" ht="14.25"/>
    <row r="143" customFormat="1" ht="14.25"/>
    <row r="144" customFormat="1" ht="14.25"/>
    <row r="145" customFormat="1" ht="14.25"/>
    <row r="146" customFormat="1" ht="14.25"/>
    <row r="147" customFormat="1" ht="14.25"/>
    <row r="148" customFormat="1" ht="14.25"/>
    <row r="149" customFormat="1" ht="14.25"/>
    <row r="150" customFormat="1" ht="14.25"/>
    <row r="151" customFormat="1" ht="14.25"/>
    <row r="152" customFormat="1" ht="14.25"/>
    <row r="153" customFormat="1" ht="14.25"/>
    <row r="154" customFormat="1" ht="14.25"/>
    <row r="155" customFormat="1" ht="14.25"/>
    <row r="156" customFormat="1" ht="14.25"/>
    <row r="157" customFormat="1" ht="14.25"/>
    <row r="158" customFormat="1" ht="14.25"/>
    <row r="159" customFormat="1" ht="14.25"/>
    <row r="160" customFormat="1" ht="14.25"/>
    <row r="161" customFormat="1" ht="14.25"/>
    <row r="162" customFormat="1" ht="14.25"/>
    <row r="163" customFormat="1" ht="14.25"/>
    <row r="164" customFormat="1" ht="14.25"/>
    <row r="165" customFormat="1" ht="14.25"/>
    <row r="166" customFormat="1" ht="14.25"/>
    <row r="167" customFormat="1" ht="14.25"/>
    <row r="168" customFormat="1" ht="14.25"/>
    <row r="169" customFormat="1" ht="14.25"/>
    <row r="170" customFormat="1" ht="14.25"/>
    <row r="171" customFormat="1" ht="14.25"/>
    <row r="172" customFormat="1" ht="14.25"/>
    <row r="173" customFormat="1" ht="14.25"/>
    <row r="174" customFormat="1" ht="14.25"/>
    <row r="175" customFormat="1" ht="14.25"/>
    <row r="176" customFormat="1" ht="14.25"/>
    <row r="177" customFormat="1" ht="14.25"/>
    <row r="178" customFormat="1" ht="14.25"/>
    <row r="179" customFormat="1" ht="14.25"/>
    <row r="180" customFormat="1" ht="14.25"/>
    <row r="181" customFormat="1" ht="14.25"/>
    <row r="182" customFormat="1" ht="14.25"/>
    <row r="183" customFormat="1" ht="14.25"/>
    <row r="184" customFormat="1" ht="14.25"/>
    <row r="185" customFormat="1" ht="14.25"/>
    <row r="186" customFormat="1" ht="14.25"/>
    <row r="187" customFormat="1" ht="14.25"/>
    <row r="188" customFormat="1" ht="14.25"/>
    <row r="189" customFormat="1" ht="14.25"/>
    <row r="190" customFormat="1" ht="14.25"/>
    <row r="191" customFormat="1" ht="14.25"/>
    <row r="192" customFormat="1" ht="14.25"/>
    <row r="193" customFormat="1" ht="14.25"/>
    <row r="194" customFormat="1" ht="14.25"/>
    <row r="195" customFormat="1" ht="14.25"/>
    <row r="196" customFormat="1" ht="14.25"/>
    <row r="197" customFormat="1" ht="14.25"/>
    <row r="198" customFormat="1" ht="14.25"/>
    <row r="199" customFormat="1" ht="14.25"/>
    <row r="200" customFormat="1" ht="14.25"/>
    <row r="201" customFormat="1" ht="14.25"/>
    <row r="202" customFormat="1" ht="14.25"/>
    <row r="203" customFormat="1" ht="14.25"/>
    <row r="204" customFormat="1" ht="14.25"/>
    <row r="205" customFormat="1" ht="14.25"/>
    <row r="206" customFormat="1" ht="14.25"/>
    <row r="207" customFormat="1" ht="14.25"/>
    <row r="208" customFormat="1" ht="14.25"/>
    <row r="209" customFormat="1" ht="14.25"/>
    <row r="210" customFormat="1" ht="14.25"/>
    <row r="211" customFormat="1" ht="14.25"/>
    <row r="212" customFormat="1" ht="14.25"/>
    <row r="213" customFormat="1" ht="14.25"/>
    <row r="214" customFormat="1" ht="14.25"/>
    <row r="215" customFormat="1" ht="14.25"/>
    <row r="216" customFormat="1" ht="14.25"/>
    <row r="217" customFormat="1" ht="14.25"/>
    <row r="218" customFormat="1" ht="14.25"/>
    <row r="219" customFormat="1" ht="14.25"/>
    <row r="220" customFormat="1" ht="14.25"/>
    <row r="221" customFormat="1" ht="14.25"/>
    <row r="222" customFormat="1" ht="14.25"/>
    <row r="223" customFormat="1" ht="14.25"/>
    <row r="224" customFormat="1" ht="14.25"/>
    <row r="225" customFormat="1" ht="14.25"/>
    <row r="226" customFormat="1" ht="14.25"/>
    <row r="227" customFormat="1" ht="14.25"/>
    <row r="228" customFormat="1" ht="14.25"/>
    <row r="229" customFormat="1" ht="14.25"/>
    <row r="230" customFormat="1" ht="14.25"/>
    <row r="231" customFormat="1" ht="14.25"/>
    <row r="232" customFormat="1" ht="14.25"/>
    <row r="233" customFormat="1" ht="14.25"/>
    <row r="234" customFormat="1" ht="14.25"/>
    <row r="235" customFormat="1" ht="14.25"/>
    <row r="236" customFormat="1" ht="14.25"/>
    <row r="237" customFormat="1" ht="14.25"/>
    <row r="238" customFormat="1" ht="14.25"/>
    <row r="239" customFormat="1" ht="14.25"/>
    <row r="240" customFormat="1" ht="14.25"/>
    <row r="241" customFormat="1" ht="14.25"/>
    <row r="242" customFormat="1" ht="14.25"/>
    <row r="243" customFormat="1" ht="14.25"/>
    <row r="244" customFormat="1" ht="14.25"/>
    <row r="245" customFormat="1" ht="14.25"/>
    <row r="246" customFormat="1" ht="14.25"/>
    <row r="247" customFormat="1" ht="14.25"/>
    <row r="248" customFormat="1" ht="14.25"/>
    <row r="249" customFormat="1" ht="14.25"/>
    <row r="250" customFormat="1" ht="14.25"/>
    <row r="251" customFormat="1" ht="14.25"/>
    <row r="252" customFormat="1" ht="14.25"/>
    <row r="253" customFormat="1" ht="14.25"/>
    <row r="254" customFormat="1" ht="14.25"/>
    <row r="255" customFormat="1" ht="14.25"/>
    <row r="256" customFormat="1" ht="14.25"/>
  </sheetData>
  <mergeCells count="4">
    <mergeCell ref="A1:H1"/>
    <mergeCell ref="B3:F3"/>
    <mergeCell ref="G3:H3"/>
    <mergeCell ref="A3:A4"/>
  </mergeCells>
  <phoneticPr fontId="61" type="noConversion"/>
  <printOptions horizontalCentered="1"/>
  <pageMargins left="0.58888888888888902" right="0.58888888888888902" top="0.78888888888888897" bottom="0.78888888888888897" header="0.58888888888888902" footer="0.58888888888888902"/>
  <pageSetup paperSize="9" scale="70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view="pageBreakPreview" zoomScaleNormal="100" zoomScaleSheetLayoutView="100" workbookViewId="0">
      <selection activeCell="B11" sqref="B11"/>
    </sheetView>
  </sheetViews>
  <sheetFormatPr defaultColWidth="9" defaultRowHeight="15" customHeight="1"/>
  <cols>
    <col min="1" max="1" width="56.375" style="149" customWidth="1"/>
    <col min="2" max="2" width="14" style="150" customWidth="1"/>
    <col min="3" max="3" width="14" style="151" customWidth="1"/>
    <col min="4" max="4" width="10.125" style="151" customWidth="1"/>
    <col min="5" max="7" width="14.25" style="151" customWidth="1"/>
    <col min="8" max="8" width="9" style="152"/>
    <col min="9" max="16384" width="9" style="149"/>
  </cols>
  <sheetData>
    <row r="1" spans="1:8" s="145" customFormat="1" ht="57.95" customHeight="1">
      <c r="A1" s="323" t="s">
        <v>306</v>
      </c>
      <c r="B1" s="323"/>
      <c r="C1" s="323"/>
      <c r="D1" s="71"/>
      <c r="E1" s="71"/>
      <c r="F1" s="71"/>
      <c r="G1" s="153"/>
      <c r="H1" s="153"/>
    </row>
    <row r="2" spans="1:8" s="146" customFormat="1" ht="24" customHeight="1">
      <c r="A2" s="154"/>
      <c r="C2" s="155" t="s">
        <v>1</v>
      </c>
      <c r="D2" s="156"/>
      <c r="E2" s="156"/>
      <c r="F2" s="156"/>
      <c r="G2" s="156"/>
      <c r="H2" s="157"/>
    </row>
    <row r="3" spans="1:8" s="147" customFormat="1" ht="36.75" customHeight="1">
      <c r="A3" s="74" t="s">
        <v>2</v>
      </c>
      <c r="B3" s="18" t="s">
        <v>307</v>
      </c>
      <c r="C3" s="158" t="s">
        <v>308</v>
      </c>
      <c r="D3" s="159"/>
      <c r="E3" s="159"/>
      <c r="F3" s="159"/>
      <c r="G3" s="159"/>
    </row>
    <row r="4" spans="1:8" ht="27.95" customHeight="1">
      <c r="A4" s="160" t="s">
        <v>166</v>
      </c>
      <c r="B4" s="161">
        <f>B5+B11+B20+B25</f>
        <v>37976</v>
      </c>
      <c r="C4" s="161">
        <f>C5+C11+C20+C25+C8</f>
        <v>68041</v>
      </c>
      <c r="D4" s="162"/>
      <c r="E4" s="162"/>
      <c r="F4" s="162"/>
      <c r="G4" s="162"/>
    </row>
    <row r="5" spans="1:8" ht="27.95" customHeight="1">
      <c r="A5" s="163" t="s">
        <v>48</v>
      </c>
      <c r="B5" s="161">
        <f>B6</f>
        <v>1726</v>
      </c>
      <c r="C5" s="164">
        <f>C6</f>
        <v>2049</v>
      </c>
      <c r="D5" s="162"/>
      <c r="E5" s="162"/>
      <c r="F5" s="162"/>
      <c r="G5" s="162"/>
    </row>
    <row r="6" spans="1:8" ht="27.95" customHeight="1">
      <c r="A6" s="163" t="s">
        <v>167</v>
      </c>
      <c r="B6" s="161">
        <f>SUM(B7:B7)</f>
        <v>1726</v>
      </c>
      <c r="C6" s="164">
        <f>SUM(C7:C7)</f>
        <v>2049</v>
      </c>
      <c r="D6" s="162"/>
      <c r="E6" s="162"/>
      <c r="F6" s="162"/>
      <c r="G6" s="162"/>
    </row>
    <row r="7" spans="1:8" s="148" customFormat="1" ht="27.95" customHeight="1">
      <c r="A7" s="165" t="s">
        <v>168</v>
      </c>
      <c r="B7" s="161">
        <v>1726</v>
      </c>
      <c r="C7" s="166">
        <v>2049</v>
      </c>
      <c r="D7" s="162"/>
      <c r="E7" s="162"/>
      <c r="F7" s="162"/>
      <c r="G7" s="162"/>
      <c r="H7" s="167"/>
    </row>
    <row r="8" spans="1:8" s="148" customFormat="1" ht="27.95" customHeight="1">
      <c r="A8" s="296" t="s">
        <v>329</v>
      </c>
      <c r="B8" s="161"/>
      <c r="C8" s="166">
        <f>C9</f>
        <v>465</v>
      </c>
      <c r="D8" s="162"/>
      <c r="E8" s="162"/>
      <c r="F8" s="162"/>
      <c r="G8" s="162"/>
      <c r="H8" s="167"/>
    </row>
    <row r="9" spans="1:8" s="148" customFormat="1" ht="27.95" customHeight="1">
      <c r="A9" s="296" t="s">
        <v>330</v>
      </c>
      <c r="B9" s="161"/>
      <c r="C9" s="166">
        <f>C10</f>
        <v>465</v>
      </c>
      <c r="D9" s="162"/>
      <c r="E9" s="162"/>
      <c r="F9" s="162"/>
      <c r="G9" s="162"/>
      <c r="H9" s="167"/>
    </row>
    <row r="10" spans="1:8" s="148" customFormat="1" ht="27.95" customHeight="1">
      <c r="A10" s="296" t="s">
        <v>333</v>
      </c>
      <c r="B10" s="161"/>
      <c r="C10" s="166">
        <v>465</v>
      </c>
      <c r="D10" s="162"/>
      <c r="E10" s="162"/>
      <c r="F10" s="162"/>
      <c r="G10" s="162"/>
      <c r="H10" s="167"/>
    </row>
    <row r="11" spans="1:8" s="148" customFormat="1" ht="27.95" customHeight="1">
      <c r="A11" s="163" t="s">
        <v>138</v>
      </c>
      <c r="B11" s="161">
        <f>B12+B15</f>
        <v>28247</v>
      </c>
      <c r="C11" s="164">
        <f>C12+C15</f>
        <v>57211</v>
      </c>
      <c r="D11" s="162"/>
      <c r="E11" s="162"/>
      <c r="F11" s="162"/>
      <c r="G11" s="162"/>
      <c r="H11" s="167"/>
    </row>
    <row r="12" spans="1:8" s="148" customFormat="1" ht="27.95" customHeight="1">
      <c r="A12" s="297" t="s">
        <v>332</v>
      </c>
      <c r="B12" s="161">
        <f>B14+B13</f>
        <v>26579</v>
      </c>
      <c r="C12" s="164">
        <f>C14</f>
        <v>56460</v>
      </c>
      <c r="D12" s="162"/>
      <c r="E12" s="162"/>
      <c r="F12" s="162"/>
      <c r="G12" s="162"/>
      <c r="H12" s="167"/>
    </row>
    <row r="13" spans="1:8" s="148" customFormat="1" ht="27.95" customHeight="1">
      <c r="A13" s="163" t="s">
        <v>169</v>
      </c>
      <c r="B13" s="161">
        <v>2</v>
      </c>
      <c r="C13" s="166"/>
      <c r="D13" s="162"/>
      <c r="E13" s="162"/>
      <c r="F13" s="162"/>
      <c r="G13" s="162"/>
      <c r="H13" s="167"/>
    </row>
    <row r="14" spans="1:8" s="148" customFormat="1" ht="27.95" customHeight="1">
      <c r="A14" s="163" t="s">
        <v>170</v>
      </c>
      <c r="B14" s="161">
        <v>26577</v>
      </c>
      <c r="C14" s="166">
        <v>56460</v>
      </c>
      <c r="D14" s="162"/>
      <c r="E14" s="162"/>
      <c r="F14" s="162"/>
      <c r="G14" s="162"/>
      <c r="H14" s="167"/>
    </row>
    <row r="15" spans="1:8" s="148" customFormat="1" ht="27.95" customHeight="1">
      <c r="A15" s="297" t="s">
        <v>331</v>
      </c>
      <c r="B15" s="161">
        <f>SUM(B16:B19)</f>
        <v>1668</v>
      </c>
      <c r="C15" s="166">
        <f>SUM(C16:C19)</f>
        <v>751</v>
      </c>
      <c r="D15" s="162"/>
      <c r="E15" s="162"/>
      <c r="F15" s="162"/>
      <c r="G15" s="162"/>
      <c r="H15" s="167"/>
    </row>
    <row r="16" spans="1:8" s="148" customFormat="1" ht="27.95" customHeight="1">
      <c r="A16" s="165" t="s">
        <v>171</v>
      </c>
      <c r="B16" s="161">
        <v>949</v>
      </c>
      <c r="C16" s="166">
        <v>516</v>
      </c>
      <c r="D16" s="162"/>
      <c r="E16" s="168"/>
      <c r="F16" s="168"/>
      <c r="G16" s="168"/>
      <c r="H16" s="167"/>
    </row>
    <row r="17" spans="1:256" s="148" customFormat="1" ht="27.95" customHeight="1">
      <c r="A17" s="165" t="s">
        <v>172</v>
      </c>
      <c r="B17" s="161">
        <v>448</v>
      </c>
      <c r="C17" s="166">
        <v>208</v>
      </c>
      <c r="D17" s="168"/>
      <c r="E17" s="168"/>
      <c r="F17" s="168"/>
      <c r="G17" s="168"/>
      <c r="H17" s="167"/>
    </row>
    <row r="18" spans="1:256" s="148" customFormat="1" ht="27.95" customHeight="1">
      <c r="A18" s="165" t="s">
        <v>173</v>
      </c>
      <c r="B18" s="161">
        <v>57</v>
      </c>
      <c r="C18" s="166">
        <v>27</v>
      </c>
      <c r="D18" s="168"/>
      <c r="E18" s="168"/>
      <c r="F18" s="168"/>
      <c r="G18" s="168"/>
      <c r="H18" s="167"/>
    </row>
    <row r="19" spans="1:256" s="148" customFormat="1" ht="27.95" customHeight="1">
      <c r="A19" s="165" t="s">
        <v>174</v>
      </c>
      <c r="B19" s="161">
        <v>214</v>
      </c>
      <c r="C19" s="166"/>
      <c r="D19" s="168"/>
      <c r="E19" s="168"/>
      <c r="F19" s="168"/>
      <c r="G19" s="168"/>
      <c r="H19" s="167"/>
    </row>
    <row r="20" spans="1:256" s="148" customFormat="1" ht="27.95" customHeight="1">
      <c r="A20" s="165" t="s">
        <v>74</v>
      </c>
      <c r="B20" s="161">
        <f>B21</f>
        <v>7942</v>
      </c>
      <c r="C20" s="164">
        <f>C21</f>
        <v>8316</v>
      </c>
      <c r="D20" s="168"/>
      <c r="E20" s="168"/>
      <c r="F20" s="168"/>
      <c r="G20" s="168"/>
      <c r="H20" s="167"/>
    </row>
    <row r="21" spans="1:256" s="148" customFormat="1" ht="27.95" customHeight="1">
      <c r="A21" s="169" t="s">
        <v>175</v>
      </c>
      <c r="B21" s="161">
        <f>SUM(B22:B24)</f>
        <v>7942</v>
      </c>
      <c r="C21" s="164">
        <f>SUM(C22:C24)</f>
        <v>8316</v>
      </c>
      <c r="D21" s="168"/>
      <c r="E21" s="168"/>
      <c r="F21" s="168"/>
      <c r="G21" s="168"/>
      <c r="H21" s="167"/>
    </row>
    <row r="22" spans="1:256" s="148" customFormat="1" ht="27.95" customHeight="1">
      <c r="A22" s="165" t="s">
        <v>176</v>
      </c>
      <c r="B22" s="161">
        <v>1239</v>
      </c>
      <c r="C22" s="170">
        <v>591</v>
      </c>
      <c r="D22" s="168"/>
      <c r="E22" s="168"/>
      <c r="F22" s="168"/>
      <c r="G22" s="168"/>
      <c r="H22" s="167"/>
    </row>
    <row r="23" spans="1:256" s="148" customFormat="1" ht="27.95" customHeight="1">
      <c r="A23" s="165" t="s">
        <v>177</v>
      </c>
      <c r="B23" s="161">
        <v>753</v>
      </c>
      <c r="C23" s="170">
        <v>753</v>
      </c>
      <c r="D23" s="168"/>
      <c r="E23" s="168"/>
      <c r="F23" s="168"/>
      <c r="G23" s="168"/>
      <c r="H23" s="167"/>
    </row>
    <row r="24" spans="1:256" s="148" customFormat="1" ht="27.95" customHeight="1">
      <c r="A24" s="165" t="s">
        <v>178</v>
      </c>
      <c r="B24" s="161">
        <v>5950</v>
      </c>
      <c r="C24" s="170">
        <v>6972</v>
      </c>
      <c r="D24" s="168"/>
      <c r="E24" s="168"/>
      <c r="F24" s="168"/>
      <c r="G24" s="168"/>
      <c r="H24" s="167"/>
    </row>
    <row r="25" spans="1:256" s="148" customFormat="1" ht="27.95" customHeight="1">
      <c r="A25" s="163" t="s">
        <v>75</v>
      </c>
      <c r="B25" s="161">
        <f>B26</f>
        <v>61</v>
      </c>
      <c r="C25" s="171"/>
      <c r="D25" s="168"/>
      <c r="E25" s="168"/>
      <c r="F25" s="168"/>
      <c r="G25" s="168"/>
      <c r="H25" s="167"/>
    </row>
    <row r="26" spans="1:256" s="148" customFormat="1" ht="27.95" customHeight="1">
      <c r="A26" s="169" t="s">
        <v>179</v>
      </c>
      <c r="B26" s="161">
        <f>SUM(B27:B29)</f>
        <v>61</v>
      </c>
      <c r="C26" s="171"/>
      <c r="D26" s="168"/>
      <c r="E26" s="151"/>
      <c r="F26" s="151"/>
      <c r="G26" s="151"/>
      <c r="H26" s="152"/>
      <c r="I26" s="149"/>
      <c r="J26" s="149"/>
      <c r="K26" s="149"/>
      <c r="L26" s="149"/>
      <c r="M26" s="149"/>
      <c r="N26" s="149"/>
      <c r="O26" s="149"/>
      <c r="P26" s="149"/>
      <c r="Q26" s="149"/>
      <c r="R26" s="149"/>
      <c r="S26" s="149"/>
      <c r="T26" s="149"/>
      <c r="U26" s="149"/>
      <c r="V26" s="149"/>
      <c r="W26" s="149"/>
      <c r="X26" s="149"/>
      <c r="Y26" s="149"/>
      <c r="Z26" s="149"/>
      <c r="AA26" s="149"/>
      <c r="AB26" s="149"/>
      <c r="AC26" s="149"/>
      <c r="AD26" s="149"/>
      <c r="AE26" s="149"/>
      <c r="AF26" s="149"/>
      <c r="AG26" s="149"/>
      <c r="AH26" s="149"/>
      <c r="AI26" s="149"/>
      <c r="AJ26" s="149"/>
      <c r="AK26" s="149"/>
      <c r="AL26" s="149"/>
      <c r="AM26" s="149"/>
      <c r="AN26" s="149"/>
      <c r="AO26" s="149"/>
      <c r="AP26" s="149"/>
      <c r="AQ26" s="149"/>
      <c r="AR26" s="149"/>
      <c r="AS26" s="149"/>
      <c r="AT26" s="149"/>
      <c r="AU26" s="149"/>
      <c r="AV26" s="149"/>
      <c r="AW26" s="149"/>
      <c r="AX26" s="149"/>
      <c r="AY26" s="149"/>
      <c r="AZ26" s="149"/>
      <c r="BA26" s="149"/>
      <c r="BB26" s="149"/>
      <c r="BC26" s="149"/>
      <c r="BD26" s="149"/>
      <c r="BE26" s="149"/>
      <c r="BF26" s="149"/>
      <c r="BG26" s="149"/>
      <c r="BH26" s="149"/>
      <c r="BI26" s="149"/>
      <c r="BJ26" s="149"/>
      <c r="BK26" s="149"/>
      <c r="BL26" s="149"/>
      <c r="BM26" s="149"/>
      <c r="BN26" s="149"/>
      <c r="BO26" s="149"/>
      <c r="BP26" s="149"/>
      <c r="BQ26" s="149"/>
      <c r="BR26" s="149"/>
      <c r="BS26" s="149"/>
      <c r="BT26" s="149"/>
      <c r="BU26" s="149"/>
      <c r="BV26" s="149"/>
      <c r="BW26" s="149"/>
      <c r="BX26" s="149"/>
      <c r="BY26" s="149"/>
      <c r="BZ26" s="149"/>
      <c r="CA26" s="149"/>
      <c r="CB26" s="149"/>
      <c r="CC26" s="149"/>
      <c r="CD26" s="149"/>
      <c r="CE26" s="149"/>
      <c r="CF26" s="149"/>
      <c r="CG26" s="149"/>
      <c r="CH26" s="149"/>
      <c r="CI26" s="149"/>
      <c r="CJ26" s="149"/>
      <c r="CK26" s="149"/>
      <c r="CL26" s="149"/>
      <c r="CM26" s="149"/>
      <c r="CN26" s="149"/>
      <c r="CO26" s="149"/>
      <c r="CP26" s="149"/>
      <c r="CQ26" s="149"/>
      <c r="CR26" s="149"/>
      <c r="CS26" s="149"/>
      <c r="CT26" s="149"/>
      <c r="CU26" s="149"/>
      <c r="CV26" s="149"/>
      <c r="CW26" s="149"/>
      <c r="CX26" s="149"/>
      <c r="CY26" s="149"/>
      <c r="CZ26" s="149"/>
      <c r="DA26" s="149"/>
      <c r="DB26" s="149"/>
      <c r="DC26" s="149"/>
      <c r="DD26" s="149"/>
      <c r="DE26" s="149"/>
      <c r="DF26" s="149"/>
      <c r="DG26" s="149"/>
      <c r="DH26" s="149"/>
      <c r="DI26" s="149"/>
      <c r="DJ26" s="149"/>
      <c r="DK26" s="149"/>
      <c r="DL26" s="149"/>
      <c r="DM26" s="149"/>
      <c r="DN26" s="149"/>
      <c r="DO26" s="149"/>
      <c r="DP26" s="149"/>
      <c r="DQ26" s="149"/>
      <c r="DR26" s="149"/>
      <c r="DS26" s="149"/>
      <c r="DT26" s="149"/>
      <c r="DU26" s="149"/>
      <c r="DV26" s="149"/>
      <c r="DW26" s="149"/>
      <c r="DX26" s="149"/>
      <c r="DY26" s="149"/>
      <c r="DZ26" s="149"/>
      <c r="EA26" s="149"/>
      <c r="EB26" s="149"/>
      <c r="EC26" s="149"/>
      <c r="ED26" s="149"/>
      <c r="EE26" s="149"/>
      <c r="EF26" s="149"/>
      <c r="EG26" s="149"/>
      <c r="EH26" s="149"/>
      <c r="EI26" s="149"/>
      <c r="EJ26" s="149"/>
      <c r="EK26" s="149"/>
      <c r="EL26" s="149"/>
      <c r="EM26" s="149"/>
      <c r="EN26" s="149"/>
      <c r="EO26" s="149"/>
      <c r="EP26" s="149"/>
      <c r="EQ26" s="149"/>
      <c r="ER26" s="149"/>
      <c r="ES26" s="149"/>
      <c r="ET26" s="149"/>
      <c r="EU26" s="149"/>
      <c r="EV26" s="149"/>
      <c r="EW26" s="149"/>
      <c r="EX26" s="149"/>
      <c r="EY26" s="149"/>
      <c r="EZ26" s="149"/>
      <c r="FA26" s="149"/>
      <c r="FB26" s="149"/>
      <c r="FC26" s="149"/>
      <c r="FD26" s="149"/>
      <c r="FE26" s="149"/>
      <c r="FF26" s="149"/>
      <c r="FG26" s="149"/>
      <c r="FH26" s="149"/>
      <c r="FI26" s="149"/>
      <c r="FJ26" s="149"/>
      <c r="FK26" s="149"/>
      <c r="FL26" s="149"/>
      <c r="FM26" s="149"/>
      <c r="FN26" s="149"/>
      <c r="FO26" s="149"/>
      <c r="FP26" s="149"/>
      <c r="FQ26" s="149"/>
      <c r="FR26" s="149"/>
      <c r="FS26" s="149"/>
      <c r="FT26" s="149"/>
      <c r="FU26" s="149"/>
      <c r="FV26" s="149"/>
      <c r="FW26" s="149"/>
      <c r="FX26" s="149"/>
      <c r="FY26" s="149"/>
      <c r="FZ26" s="149"/>
      <c r="GA26" s="149"/>
      <c r="GB26" s="149"/>
      <c r="GC26" s="149"/>
      <c r="GD26" s="149"/>
      <c r="GE26" s="149"/>
      <c r="GF26" s="149"/>
      <c r="GG26" s="149"/>
      <c r="GH26" s="149"/>
      <c r="GI26" s="149"/>
      <c r="GJ26" s="149"/>
      <c r="GK26" s="149"/>
      <c r="GL26" s="149"/>
      <c r="GM26" s="149"/>
      <c r="GN26" s="149"/>
      <c r="GO26" s="149"/>
      <c r="GP26" s="149"/>
      <c r="GQ26" s="149"/>
      <c r="GR26" s="149"/>
      <c r="GS26" s="149"/>
      <c r="GT26" s="149"/>
      <c r="GU26" s="149"/>
      <c r="GV26" s="149"/>
      <c r="GW26" s="149"/>
      <c r="GX26" s="149"/>
      <c r="GY26" s="149"/>
      <c r="GZ26" s="149"/>
      <c r="HA26" s="149"/>
      <c r="HB26" s="149"/>
      <c r="HC26" s="149"/>
      <c r="HD26" s="149"/>
      <c r="HE26" s="149"/>
      <c r="HF26" s="149"/>
      <c r="HG26" s="149"/>
      <c r="HH26" s="149"/>
      <c r="HI26" s="149"/>
      <c r="HJ26" s="149"/>
      <c r="HK26" s="149"/>
      <c r="HL26" s="149"/>
      <c r="HM26" s="149"/>
      <c r="HN26" s="149"/>
      <c r="HO26" s="149"/>
      <c r="HP26" s="149"/>
      <c r="HQ26" s="149"/>
      <c r="HR26" s="149"/>
      <c r="HS26" s="149"/>
      <c r="HT26" s="149"/>
      <c r="HU26" s="149"/>
      <c r="HV26" s="149"/>
      <c r="HW26" s="149"/>
      <c r="HX26" s="149"/>
      <c r="HY26" s="149"/>
      <c r="HZ26" s="149"/>
      <c r="IA26" s="149"/>
      <c r="IB26" s="149"/>
      <c r="IC26" s="149"/>
      <c r="ID26" s="149"/>
      <c r="IE26" s="149"/>
      <c r="IF26" s="149"/>
      <c r="IG26" s="149"/>
      <c r="IH26" s="149"/>
      <c r="II26" s="149"/>
      <c r="IJ26" s="149"/>
      <c r="IK26" s="149"/>
      <c r="IL26" s="149"/>
      <c r="IM26" s="149"/>
      <c r="IN26" s="149"/>
      <c r="IO26" s="149"/>
      <c r="IP26" s="149"/>
      <c r="IQ26" s="149"/>
      <c r="IR26" s="149"/>
      <c r="IS26" s="149"/>
      <c r="IT26" s="149"/>
      <c r="IU26" s="149"/>
      <c r="IV26" s="149"/>
    </row>
    <row r="27" spans="1:256" s="148" customFormat="1" ht="27.95" customHeight="1">
      <c r="A27" s="169" t="s">
        <v>327</v>
      </c>
      <c r="B27" s="161">
        <v>24</v>
      </c>
      <c r="C27" s="171"/>
      <c r="D27" s="168"/>
      <c r="E27" s="151"/>
      <c r="F27" s="151"/>
      <c r="G27" s="151"/>
      <c r="H27" s="152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49"/>
      <c r="AY27" s="149"/>
      <c r="AZ27" s="149"/>
      <c r="BA27" s="149"/>
      <c r="BB27" s="149"/>
      <c r="BC27" s="149"/>
      <c r="BD27" s="149"/>
      <c r="BE27" s="149"/>
      <c r="BF27" s="149"/>
      <c r="BG27" s="149"/>
      <c r="BH27" s="149"/>
      <c r="BI27" s="149"/>
      <c r="BJ27" s="149"/>
      <c r="BK27" s="149"/>
      <c r="BL27" s="149"/>
      <c r="BM27" s="149"/>
      <c r="BN27" s="149"/>
      <c r="BO27" s="149"/>
      <c r="BP27" s="149"/>
      <c r="BQ27" s="149"/>
      <c r="BR27" s="149"/>
      <c r="BS27" s="149"/>
      <c r="BT27" s="149"/>
      <c r="BU27" s="149"/>
      <c r="BV27" s="149"/>
      <c r="BW27" s="149"/>
      <c r="BX27" s="149"/>
      <c r="BY27" s="149"/>
      <c r="BZ27" s="149"/>
      <c r="CA27" s="149"/>
      <c r="CB27" s="149"/>
      <c r="CC27" s="149"/>
      <c r="CD27" s="149"/>
      <c r="CE27" s="149"/>
      <c r="CF27" s="149"/>
      <c r="CG27" s="149"/>
      <c r="CH27" s="149"/>
      <c r="CI27" s="149"/>
      <c r="CJ27" s="149"/>
      <c r="CK27" s="149"/>
      <c r="CL27" s="149"/>
      <c r="CM27" s="149"/>
      <c r="CN27" s="149"/>
      <c r="CO27" s="149"/>
      <c r="CP27" s="149"/>
      <c r="CQ27" s="149"/>
      <c r="CR27" s="149"/>
      <c r="CS27" s="149"/>
      <c r="CT27" s="149"/>
      <c r="CU27" s="149"/>
      <c r="CV27" s="149"/>
      <c r="CW27" s="149"/>
      <c r="CX27" s="149"/>
      <c r="CY27" s="149"/>
      <c r="CZ27" s="149"/>
      <c r="DA27" s="149"/>
      <c r="DB27" s="149"/>
      <c r="DC27" s="149"/>
      <c r="DD27" s="149"/>
      <c r="DE27" s="149"/>
      <c r="DF27" s="149"/>
      <c r="DG27" s="149"/>
      <c r="DH27" s="149"/>
      <c r="DI27" s="149"/>
      <c r="DJ27" s="149"/>
      <c r="DK27" s="149"/>
      <c r="DL27" s="149"/>
      <c r="DM27" s="149"/>
      <c r="DN27" s="149"/>
      <c r="DO27" s="149"/>
      <c r="DP27" s="149"/>
      <c r="DQ27" s="149"/>
      <c r="DR27" s="149"/>
      <c r="DS27" s="149"/>
      <c r="DT27" s="149"/>
      <c r="DU27" s="149"/>
      <c r="DV27" s="149"/>
      <c r="DW27" s="149"/>
      <c r="DX27" s="149"/>
      <c r="DY27" s="149"/>
      <c r="DZ27" s="149"/>
      <c r="EA27" s="149"/>
      <c r="EB27" s="149"/>
      <c r="EC27" s="149"/>
      <c r="ED27" s="149"/>
      <c r="EE27" s="149"/>
      <c r="EF27" s="149"/>
      <c r="EG27" s="149"/>
      <c r="EH27" s="149"/>
      <c r="EI27" s="149"/>
      <c r="EJ27" s="149"/>
      <c r="EK27" s="149"/>
      <c r="EL27" s="149"/>
      <c r="EM27" s="149"/>
      <c r="EN27" s="149"/>
      <c r="EO27" s="149"/>
      <c r="EP27" s="149"/>
      <c r="EQ27" s="149"/>
      <c r="ER27" s="149"/>
      <c r="ES27" s="149"/>
      <c r="ET27" s="149"/>
      <c r="EU27" s="149"/>
      <c r="EV27" s="149"/>
      <c r="EW27" s="149"/>
      <c r="EX27" s="149"/>
      <c r="EY27" s="149"/>
      <c r="EZ27" s="149"/>
      <c r="FA27" s="149"/>
      <c r="FB27" s="149"/>
      <c r="FC27" s="149"/>
      <c r="FD27" s="149"/>
      <c r="FE27" s="149"/>
      <c r="FF27" s="149"/>
      <c r="FG27" s="149"/>
      <c r="FH27" s="149"/>
      <c r="FI27" s="149"/>
      <c r="FJ27" s="149"/>
      <c r="FK27" s="149"/>
      <c r="FL27" s="149"/>
      <c r="FM27" s="149"/>
      <c r="FN27" s="149"/>
      <c r="FO27" s="149"/>
      <c r="FP27" s="149"/>
      <c r="FQ27" s="149"/>
      <c r="FR27" s="149"/>
      <c r="FS27" s="149"/>
      <c r="FT27" s="149"/>
      <c r="FU27" s="149"/>
      <c r="FV27" s="149"/>
      <c r="FW27" s="149"/>
      <c r="FX27" s="149"/>
      <c r="FY27" s="149"/>
      <c r="FZ27" s="149"/>
      <c r="GA27" s="149"/>
      <c r="GB27" s="149"/>
      <c r="GC27" s="149"/>
      <c r="GD27" s="149"/>
      <c r="GE27" s="149"/>
      <c r="GF27" s="149"/>
      <c r="GG27" s="149"/>
      <c r="GH27" s="149"/>
      <c r="GI27" s="149"/>
      <c r="GJ27" s="149"/>
      <c r="GK27" s="149"/>
      <c r="GL27" s="149"/>
      <c r="GM27" s="149"/>
      <c r="GN27" s="149"/>
      <c r="GO27" s="149"/>
      <c r="GP27" s="149"/>
      <c r="GQ27" s="149"/>
      <c r="GR27" s="149"/>
      <c r="GS27" s="149"/>
      <c r="GT27" s="149"/>
      <c r="GU27" s="149"/>
      <c r="GV27" s="149"/>
      <c r="GW27" s="149"/>
      <c r="GX27" s="149"/>
      <c r="GY27" s="149"/>
      <c r="GZ27" s="149"/>
      <c r="HA27" s="149"/>
      <c r="HB27" s="149"/>
      <c r="HC27" s="149"/>
      <c r="HD27" s="149"/>
      <c r="HE27" s="149"/>
      <c r="HF27" s="149"/>
      <c r="HG27" s="149"/>
      <c r="HH27" s="149"/>
      <c r="HI27" s="149"/>
      <c r="HJ27" s="149"/>
      <c r="HK27" s="149"/>
      <c r="HL27" s="149"/>
      <c r="HM27" s="149"/>
      <c r="HN27" s="149"/>
      <c r="HO27" s="149"/>
      <c r="HP27" s="149"/>
      <c r="HQ27" s="149"/>
      <c r="HR27" s="149"/>
      <c r="HS27" s="149"/>
      <c r="HT27" s="149"/>
      <c r="HU27" s="149"/>
      <c r="HV27" s="149"/>
      <c r="HW27" s="149"/>
      <c r="HX27" s="149"/>
      <c r="HY27" s="149"/>
      <c r="HZ27" s="149"/>
      <c r="IA27" s="149"/>
      <c r="IB27" s="149"/>
      <c r="IC27" s="149"/>
      <c r="ID27" s="149"/>
      <c r="IE27" s="149"/>
      <c r="IF27" s="149"/>
      <c r="IG27" s="149"/>
      <c r="IH27" s="149"/>
      <c r="II27" s="149"/>
      <c r="IJ27" s="149"/>
      <c r="IK27" s="149"/>
      <c r="IL27" s="149"/>
      <c r="IM27" s="149"/>
      <c r="IN27" s="149"/>
      <c r="IO27" s="149"/>
      <c r="IP27" s="149"/>
      <c r="IQ27" s="149"/>
      <c r="IR27" s="149"/>
      <c r="IS27" s="149"/>
      <c r="IT27" s="149"/>
      <c r="IU27" s="149"/>
      <c r="IV27" s="149"/>
    </row>
    <row r="28" spans="1:256" ht="27.95" customHeight="1">
      <c r="A28" s="169" t="s">
        <v>180</v>
      </c>
      <c r="B28" s="161">
        <v>30</v>
      </c>
      <c r="C28" s="171"/>
      <c r="D28" s="168"/>
    </row>
    <row r="29" spans="1:256" ht="27.95" customHeight="1">
      <c r="A29" s="169" t="s">
        <v>328</v>
      </c>
      <c r="B29" s="161">
        <v>7</v>
      </c>
      <c r="C29" s="171"/>
      <c r="D29" s="168"/>
    </row>
  </sheetData>
  <mergeCells count="1">
    <mergeCell ref="A1:C1"/>
  </mergeCells>
  <phoneticPr fontId="61" type="noConversion"/>
  <printOptions horizontalCentered="1"/>
  <pageMargins left="0.58888888888888902" right="0.58888888888888902" top="0.78888888888888897" bottom="0.78888888888888897" header="0.58888888888888902" footer="0.58888888888888902"/>
  <pageSetup paperSize="9" scale="80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showGridLines="0" view="pageBreakPreview" zoomScaleNormal="70" zoomScaleSheetLayoutView="100" workbookViewId="0">
      <selection activeCell="D9" sqref="D9"/>
    </sheetView>
  </sheetViews>
  <sheetFormatPr defaultColWidth="9" defaultRowHeight="14.25"/>
  <cols>
    <col min="1" max="1" width="45.5" style="69" customWidth="1"/>
    <col min="2" max="4" width="12.75" style="43" customWidth="1"/>
    <col min="5" max="5" width="12.75" style="69" customWidth="1"/>
    <col min="6" max="6" width="12.25" style="43" customWidth="1"/>
    <col min="7" max="7" width="12.25" style="69" customWidth="1"/>
    <col min="8" max="16384" width="9" style="69"/>
  </cols>
  <sheetData>
    <row r="1" spans="1:8" s="71" customFormat="1" ht="48" customHeight="1">
      <c r="A1" s="333" t="s">
        <v>303</v>
      </c>
      <c r="B1" s="333"/>
      <c r="C1" s="333"/>
      <c r="D1" s="333"/>
      <c r="E1" s="333"/>
      <c r="F1" s="333"/>
      <c r="G1" s="333"/>
    </row>
    <row r="2" spans="1:8">
      <c r="A2" s="32"/>
      <c r="G2" s="73" t="s">
        <v>1</v>
      </c>
    </row>
    <row r="3" spans="1:8" s="72" customFormat="1" ht="33" customHeight="1">
      <c r="A3" s="317" t="s">
        <v>2</v>
      </c>
      <c r="B3" s="317" t="s">
        <v>287</v>
      </c>
      <c r="C3" s="317"/>
      <c r="D3" s="317"/>
      <c r="E3" s="317"/>
      <c r="F3" s="320" t="s">
        <v>288</v>
      </c>
      <c r="G3" s="320"/>
    </row>
    <row r="4" spans="1:8" s="72" customFormat="1" ht="33" customHeight="1">
      <c r="A4" s="317"/>
      <c r="B4" s="75" t="s">
        <v>3</v>
      </c>
      <c r="C4" s="75" t="s">
        <v>4</v>
      </c>
      <c r="D4" s="76" t="s">
        <v>5</v>
      </c>
      <c r="E4" s="77" t="s">
        <v>304</v>
      </c>
      <c r="F4" s="75" t="s">
        <v>3</v>
      </c>
      <c r="G4" s="78" t="s">
        <v>289</v>
      </c>
    </row>
    <row r="5" spans="1:8" ht="33" customHeight="1">
      <c r="A5" s="79" t="s">
        <v>181</v>
      </c>
      <c r="B5" s="80"/>
      <c r="C5" s="80"/>
      <c r="D5" s="80"/>
      <c r="E5" s="81"/>
      <c r="F5" s="82"/>
      <c r="G5" s="83"/>
      <c r="H5" s="84"/>
    </row>
    <row r="6" spans="1:8" ht="33" customHeight="1">
      <c r="A6" s="85" t="s">
        <v>182</v>
      </c>
      <c r="B6" s="80"/>
      <c r="C6" s="80"/>
      <c r="D6" s="80"/>
      <c r="E6" s="81"/>
      <c r="F6" s="82"/>
      <c r="G6" s="83"/>
      <c r="H6" s="84"/>
    </row>
    <row r="7" spans="1:8" ht="33" customHeight="1">
      <c r="A7" s="144"/>
      <c r="B7" s="80"/>
      <c r="C7" s="80"/>
      <c r="D7" s="80"/>
      <c r="E7" s="81"/>
      <c r="F7" s="82"/>
      <c r="G7" s="83"/>
      <c r="H7" s="84"/>
    </row>
    <row r="8" spans="1:8" ht="33" customHeight="1">
      <c r="A8" s="85" t="s">
        <v>183</v>
      </c>
      <c r="B8" s="80"/>
      <c r="C8" s="80"/>
      <c r="D8" s="80"/>
      <c r="E8" s="81"/>
      <c r="F8" s="82"/>
      <c r="G8" s="83"/>
      <c r="H8" s="84"/>
    </row>
    <row r="9" spans="1:8" ht="33" customHeight="1">
      <c r="A9" s="144"/>
      <c r="B9" s="80"/>
      <c r="C9" s="80"/>
      <c r="D9" s="80"/>
      <c r="E9" s="81"/>
      <c r="F9" s="82"/>
      <c r="G9" s="83"/>
      <c r="H9" s="84"/>
    </row>
    <row r="10" spans="1:8" ht="33" customHeight="1">
      <c r="A10" s="144"/>
      <c r="B10" s="80"/>
      <c r="C10" s="80"/>
      <c r="D10" s="80"/>
      <c r="E10" s="81"/>
      <c r="F10" s="82"/>
      <c r="G10" s="83"/>
      <c r="H10" s="84"/>
    </row>
    <row r="11" spans="1:8" ht="33" customHeight="1">
      <c r="A11" s="144"/>
      <c r="B11" s="80"/>
      <c r="C11" s="80"/>
      <c r="D11" s="80"/>
      <c r="E11" s="81"/>
      <c r="F11" s="82"/>
      <c r="G11" s="83"/>
      <c r="H11" s="84"/>
    </row>
    <row r="12" spans="1:8" ht="33" customHeight="1">
      <c r="A12" s="144"/>
      <c r="B12" s="80"/>
      <c r="C12" s="80"/>
      <c r="D12" s="80"/>
      <c r="E12" s="81"/>
      <c r="F12" s="82"/>
      <c r="G12" s="83"/>
      <c r="H12" s="84"/>
    </row>
    <row r="13" spans="1:8" ht="33" customHeight="1">
      <c r="A13" s="87"/>
      <c r="B13" s="80"/>
      <c r="C13" s="80"/>
      <c r="D13" s="80"/>
      <c r="E13" s="81"/>
      <c r="F13" s="82"/>
      <c r="G13" s="83"/>
      <c r="H13" s="84"/>
    </row>
    <row r="14" spans="1:8" ht="33" customHeight="1">
      <c r="A14" s="295" t="s">
        <v>305</v>
      </c>
    </row>
  </sheetData>
  <mergeCells count="4">
    <mergeCell ref="A1:G1"/>
    <mergeCell ref="B3:E3"/>
    <mergeCell ref="F3:G3"/>
    <mergeCell ref="A3:A4"/>
  </mergeCells>
  <phoneticPr fontId="61" type="noConversion"/>
  <printOptions horizontalCentered="1"/>
  <pageMargins left="0.59027777777777801" right="0.59027777777777801" top="0.98402777777777795" bottom="0.59027777777777801" header="0.59027777777777801" footer="0.235416666666667"/>
  <pageSetup paperSize="9" scale="94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zoomScaleNormal="100" zoomScaleSheetLayoutView="100" workbookViewId="0">
      <selection sqref="A1:E1"/>
    </sheetView>
  </sheetViews>
  <sheetFormatPr defaultColWidth="9" defaultRowHeight="26.1" customHeight="1"/>
  <cols>
    <col min="1" max="2" width="26.875" style="44" customWidth="1"/>
    <col min="3" max="3" width="18" style="45" customWidth="1"/>
    <col min="4" max="4" width="38.5" style="46" customWidth="1"/>
    <col min="5" max="5" width="22.25" style="44" customWidth="1"/>
    <col min="6" max="16384" width="9" style="47"/>
  </cols>
  <sheetData>
    <row r="1" spans="1:7" s="42" customFormat="1" ht="26.1" customHeight="1">
      <c r="A1" s="329" t="s">
        <v>302</v>
      </c>
      <c r="B1" s="329"/>
      <c r="C1" s="329"/>
      <c r="D1" s="329"/>
      <c r="E1" s="329"/>
    </row>
    <row r="2" spans="1:7" ht="26.1" customHeight="1">
      <c r="A2" s="48"/>
      <c r="B2" s="48"/>
      <c r="C2" s="48"/>
      <c r="D2" s="48"/>
      <c r="E2" s="48"/>
    </row>
    <row r="3" spans="1:7" ht="26.1" customHeight="1">
      <c r="A3" s="49"/>
      <c r="B3" s="50"/>
      <c r="C3" s="51"/>
      <c r="D3" s="52"/>
      <c r="E3" s="53" t="s">
        <v>1</v>
      </c>
    </row>
    <row r="4" spans="1:7" ht="26.1" customHeight="1">
      <c r="A4" s="54" t="s">
        <v>149</v>
      </c>
      <c r="B4" s="54" t="s">
        <v>150</v>
      </c>
      <c r="C4" s="55" t="s">
        <v>151</v>
      </c>
      <c r="D4" s="56" t="s">
        <v>77</v>
      </c>
      <c r="E4" s="54" t="s">
        <v>152</v>
      </c>
    </row>
    <row r="5" spans="1:7" ht="26.1" customHeight="1">
      <c r="A5" s="57" t="s">
        <v>153</v>
      </c>
      <c r="B5" s="57"/>
      <c r="C5" s="58"/>
      <c r="D5" s="59"/>
      <c r="E5" s="60"/>
    </row>
    <row r="6" spans="1:7" ht="26.1" customHeight="1">
      <c r="A6" s="61"/>
      <c r="B6" s="61"/>
      <c r="C6" s="62"/>
      <c r="D6" s="63"/>
      <c r="E6" s="60"/>
    </row>
    <row r="7" spans="1:7" ht="26.1" customHeight="1">
      <c r="A7" s="64"/>
      <c r="B7" s="64"/>
      <c r="C7" s="65"/>
      <c r="D7" s="64"/>
      <c r="E7" s="66"/>
    </row>
    <row r="8" spans="1:7" ht="26.1" customHeight="1">
      <c r="A8" s="67"/>
      <c r="B8" s="67"/>
      <c r="C8" s="65"/>
      <c r="D8" s="64"/>
      <c r="E8" s="66"/>
    </row>
    <row r="9" spans="1:7" ht="26.1" customHeight="1">
      <c r="A9" s="68"/>
      <c r="B9" s="68"/>
      <c r="C9" s="62"/>
      <c r="D9" s="63"/>
      <c r="E9" s="60"/>
    </row>
    <row r="10" spans="1:7" ht="26.1" customHeight="1">
      <c r="A10" s="67"/>
      <c r="B10" s="67"/>
      <c r="C10" s="65"/>
      <c r="D10" s="64"/>
      <c r="E10" s="66"/>
    </row>
    <row r="11" spans="1:7" s="43" customFormat="1" ht="33" customHeight="1">
      <c r="A11" s="295" t="s">
        <v>285</v>
      </c>
      <c r="E11" s="69"/>
      <c r="G11" s="69"/>
    </row>
    <row r="12" spans="1:7" ht="26.1" customHeight="1">
      <c r="E12" s="70"/>
    </row>
    <row r="13" spans="1:7" ht="26.1" customHeight="1">
      <c r="E13" s="70"/>
    </row>
    <row r="14" spans="1:7" ht="26.1" customHeight="1">
      <c r="E14" s="70"/>
    </row>
    <row r="15" spans="1:7" ht="26.1" customHeight="1">
      <c r="E15" s="70"/>
    </row>
    <row r="16" spans="1:7" ht="26.1" customHeight="1">
      <c r="E16" s="70"/>
    </row>
    <row r="17" spans="5:5" ht="26.1" customHeight="1">
      <c r="E17" s="70"/>
    </row>
    <row r="18" spans="5:5" ht="26.1" customHeight="1">
      <c r="E18" s="70"/>
    </row>
    <row r="19" spans="5:5" ht="26.1" customHeight="1">
      <c r="E19" s="70"/>
    </row>
    <row r="20" spans="5:5" ht="26.1" customHeight="1">
      <c r="E20" s="70"/>
    </row>
    <row r="21" spans="5:5" ht="26.1" customHeight="1">
      <c r="E21" s="70"/>
    </row>
    <row r="22" spans="5:5" ht="26.1" customHeight="1">
      <c r="E22" s="70"/>
    </row>
    <row r="23" spans="5:5" ht="26.1" customHeight="1">
      <c r="E23" s="70"/>
    </row>
    <row r="24" spans="5:5" ht="26.1" customHeight="1">
      <c r="E24" s="70"/>
    </row>
    <row r="25" spans="5:5" ht="26.1" customHeight="1">
      <c r="E25" s="70"/>
    </row>
    <row r="26" spans="5:5" ht="26.1" customHeight="1">
      <c r="E26" s="70"/>
    </row>
  </sheetData>
  <mergeCells count="1">
    <mergeCell ref="A1:E1"/>
  </mergeCells>
  <phoneticPr fontId="61" type="noConversion"/>
  <printOptions horizontalCentered="1"/>
  <pageMargins left="0.59027777777777801" right="0.59027777777777801" top="0.78680555555555598" bottom="0.78680555555555598" header="0.74791666666666701" footer="0.74791666666666701"/>
  <pageSetup paperSize="9" scale="95" fitToHeight="2" orientation="landscape" useFirstPageNumber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37"/>
  <sheetViews>
    <sheetView showGridLines="0" view="pageBreakPreview" zoomScaleNormal="50" zoomScaleSheetLayoutView="100" workbookViewId="0">
      <selection activeCell="A4" sqref="A4:K6"/>
    </sheetView>
  </sheetViews>
  <sheetFormatPr defaultColWidth="9" defaultRowHeight="14.25"/>
  <cols>
    <col min="1" max="5" width="9" style="36"/>
    <col min="6" max="6" width="26.375" style="36" customWidth="1"/>
    <col min="7" max="16384" width="9" style="36"/>
  </cols>
  <sheetData>
    <row r="1" spans="1:11">
      <c r="J1" s="330"/>
      <c r="K1" s="330"/>
    </row>
    <row r="2" spans="1:11" s="143" customFormat="1" ht="99.75" customHeight="1">
      <c r="A2" s="334" t="s">
        <v>184</v>
      </c>
      <c r="B2" s="334"/>
      <c r="C2" s="334"/>
      <c r="D2" s="334"/>
      <c r="E2" s="334"/>
      <c r="F2" s="334"/>
      <c r="G2" s="334"/>
      <c r="H2" s="334"/>
      <c r="I2" s="334"/>
      <c r="J2" s="334"/>
      <c r="K2" s="334"/>
    </row>
    <row r="4" spans="1:11" ht="30" customHeight="1">
      <c r="A4" s="311" t="s">
        <v>301</v>
      </c>
      <c r="B4" s="311"/>
      <c r="C4" s="311"/>
      <c r="D4" s="311"/>
      <c r="E4" s="311"/>
      <c r="F4" s="311"/>
      <c r="G4" s="311"/>
      <c r="H4" s="311"/>
      <c r="I4" s="311"/>
      <c r="J4" s="311"/>
      <c r="K4" s="311"/>
    </row>
    <row r="5" spans="1:11" ht="14.25" customHeight="1">
      <c r="A5" s="311"/>
      <c r="B5" s="311"/>
      <c r="C5" s="311"/>
      <c r="D5" s="311"/>
      <c r="E5" s="311"/>
      <c r="F5" s="311"/>
      <c r="G5" s="311"/>
      <c r="H5" s="311"/>
      <c r="I5" s="311"/>
      <c r="J5" s="311"/>
      <c r="K5" s="311"/>
    </row>
    <row r="6" spans="1:11" ht="14.25" customHeight="1">
      <c r="A6" s="311"/>
      <c r="B6" s="311"/>
      <c r="C6" s="311"/>
      <c r="D6" s="311"/>
      <c r="E6" s="311"/>
      <c r="F6" s="311"/>
      <c r="G6" s="311"/>
      <c r="H6" s="311"/>
      <c r="I6" s="311"/>
      <c r="J6" s="311"/>
      <c r="K6" s="311"/>
    </row>
    <row r="7" spans="1:11" ht="6" customHeight="1">
      <c r="A7" s="335"/>
      <c r="B7" s="335"/>
      <c r="C7" s="335"/>
      <c r="D7" s="335"/>
      <c r="E7" s="335"/>
      <c r="F7" s="335"/>
      <c r="G7" s="335"/>
      <c r="H7" s="335"/>
      <c r="I7" s="335"/>
      <c r="J7" s="335"/>
      <c r="K7" s="335"/>
    </row>
    <row r="8" spans="1:11" hidden="1">
      <c r="A8" s="335"/>
      <c r="B8" s="335"/>
      <c r="C8" s="335"/>
      <c r="D8" s="335"/>
      <c r="E8" s="335"/>
      <c r="F8" s="335"/>
      <c r="G8" s="335"/>
      <c r="H8" s="335"/>
      <c r="I8" s="335"/>
      <c r="J8" s="335"/>
      <c r="K8" s="335"/>
    </row>
    <row r="9" spans="1:11" hidden="1">
      <c r="A9" s="335"/>
      <c r="B9" s="335"/>
      <c r="C9" s="335"/>
      <c r="D9" s="335"/>
      <c r="E9" s="335"/>
      <c r="F9" s="335"/>
      <c r="G9" s="335"/>
      <c r="H9" s="335"/>
      <c r="I9" s="335"/>
      <c r="J9" s="335"/>
      <c r="K9" s="335"/>
    </row>
    <row r="10" spans="1:11" hidden="1">
      <c r="A10" s="335"/>
      <c r="B10" s="335"/>
      <c r="C10" s="335"/>
      <c r="D10" s="335"/>
      <c r="E10" s="335"/>
      <c r="F10" s="335"/>
      <c r="G10" s="335"/>
      <c r="H10" s="335"/>
      <c r="I10" s="335"/>
      <c r="J10" s="335"/>
      <c r="K10" s="335"/>
    </row>
    <row r="11" spans="1:11">
      <c r="A11" s="335"/>
      <c r="B11" s="335"/>
      <c r="C11" s="335"/>
      <c r="D11" s="335"/>
      <c r="E11" s="335"/>
      <c r="F11" s="335"/>
      <c r="G11" s="335"/>
      <c r="H11" s="335"/>
      <c r="I11" s="335"/>
      <c r="J11" s="335"/>
      <c r="K11" s="335"/>
    </row>
    <row r="12" spans="1:11">
      <c r="A12" s="335"/>
      <c r="B12" s="335"/>
      <c r="C12" s="335"/>
      <c r="D12" s="335"/>
      <c r="E12" s="335"/>
      <c r="F12" s="335"/>
      <c r="G12" s="335"/>
      <c r="H12" s="335"/>
      <c r="I12" s="335"/>
      <c r="J12" s="335"/>
      <c r="K12" s="335"/>
    </row>
    <row r="13" spans="1:11">
      <c r="A13" s="335"/>
      <c r="B13" s="335"/>
      <c r="C13" s="335"/>
      <c r="D13" s="335"/>
      <c r="E13" s="335"/>
      <c r="F13" s="335"/>
      <c r="G13" s="335"/>
      <c r="H13" s="335"/>
      <c r="I13" s="335"/>
      <c r="J13" s="335"/>
      <c r="K13" s="335"/>
    </row>
    <row r="14" spans="1:11">
      <c r="A14" s="335"/>
      <c r="B14" s="335"/>
      <c r="C14" s="335"/>
      <c r="D14" s="335"/>
      <c r="E14" s="335"/>
      <c r="F14" s="335"/>
      <c r="G14" s="335"/>
      <c r="H14" s="335"/>
      <c r="I14" s="335"/>
      <c r="J14" s="335"/>
      <c r="K14" s="335"/>
    </row>
    <row r="15" spans="1:11">
      <c r="A15" s="335"/>
      <c r="B15" s="335"/>
      <c r="C15" s="335"/>
      <c r="D15" s="335"/>
      <c r="E15" s="335"/>
      <c r="F15" s="335"/>
      <c r="G15" s="335"/>
      <c r="H15" s="335"/>
      <c r="I15" s="335"/>
      <c r="J15" s="335"/>
      <c r="K15" s="335"/>
    </row>
    <row r="20" spans="1:11" ht="101.25" customHeight="1"/>
    <row r="21" spans="1:11" ht="11.25" customHeight="1"/>
    <row r="24" spans="1:11" ht="27">
      <c r="F24" s="37"/>
    </row>
    <row r="26" spans="1:11" ht="47.25" customHeight="1">
      <c r="A26" s="38"/>
      <c r="B26" s="38"/>
      <c r="C26" s="38"/>
      <c r="D26" s="38"/>
      <c r="E26" s="38"/>
      <c r="F26" s="38"/>
      <c r="G26" s="38"/>
      <c r="H26" s="38"/>
      <c r="I26" s="38"/>
      <c r="J26" s="38"/>
      <c r="K26" s="38"/>
    </row>
    <row r="27" spans="1:11" ht="35.25">
      <c r="A27" s="38"/>
      <c r="B27" s="38"/>
      <c r="C27" s="38"/>
      <c r="D27" s="38"/>
      <c r="E27" s="38"/>
      <c r="F27" s="39"/>
      <c r="G27" s="38"/>
      <c r="H27" s="38"/>
      <c r="I27" s="38"/>
      <c r="J27" s="38"/>
      <c r="K27" s="38"/>
    </row>
    <row r="28" spans="1:11" ht="35.25">
      <c r="A28" s="38"/>
      <c r="B28" s="38"/>
      <c r="C28" s="38"/>
      <c r="D28" s="38"/>
      <c r="E28" s="38"/>
      <c r="F28" s="38"/>
      <c r="G28" s="38"/>
      <c r="H28" s="38"/>
      <c r="I28" s="38"/>
      <c r="J28" s="38"/>
      <c r="K28" s="38"/>
    </row>
    <row r="29" spans="1:11" ht="35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1:11" ht="35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1:11" ht="15.75">
      <c r="A31" s="40"/>
      <c r="B31" s="40"/>
      <c r="C31" s="40"/>
      <c r="D31" s="40"/>
      <c r="E31" s="40"/>
      <c r="F31" s="40"/>
      <c r="G31" s="40"/>
      <c r="H31" s="40"/>
      <c r="I31" s="40"/>
      <c r="J31" s="40"/>
      <c r="K31" s="40"/>
    </row>
    <row r="32" spans="1:11">
      <c r="A32" s="313"/>
      <c r="B32" s="313"/>
      <c r="C32" s="313"/>
      <c r="D32" s="313"/>
      <c r="E32" s="313"/>
      <c r="F32" s="313"/>
      <c r="G32" s="313"/>
      <c r="H32" s="313"/>
      <c r="I32" s="313"/>
      <c r="J32" s="313"/>
      <c r="K32" s="313"/>
    </row>
    <row r="33" spans="1:11" ht="35.25" customHeight="1">
      <c r="A33" s="313"/>
      <c r="B33" s="313"/>
      <c r="C33" s="313"/>
      <c r="D33" s="313"/>
      <c r="E33" s="313"/>
      <c r="F33" s="313"/>
      <c r="G33" s="313"/>
      <c r="H33" s="313"/>
      <c r="I33" s="313"/>
      <c r="J33" s="313"/>
      <c r="K33" s="313"/>
    </row>
    <row r="34" spans="1:11" ht="3.75" customHeight="1">
      <c r="F34" s="41"/>
      <c r="G34" s="41"/>
      <c r="H34" s="41"/>
      <c r="I34" s="41"/>
      <c r="J34" s="41"/>
      <c r="K34" s="41"/>
    </row>
    <row r="35" spans="1:11" ht="14.25" hidden="1" customHeight="1">
      <c r="F35" s="41"/>
      <c r="G35" s="41"/>
      <c r="H35" s="41"/>
      <c r="I35" s="41"/>
      <c r="J35" s="41"/>
      <c r="K35" s="41"/>
    </row>
    <row r="36" spans="1:11" ht="14.25" hidden="1" customHeight="1">
      <c r="F36" s="41"/>
      <c r="G36" s="41"/>
      <c r="H36" s="41"/>
      <c r="I36" s="41"/>
      <c r="J36" s="41"/>
      <c r="K36" s="41"/>
    </row>
    <row r="37" spans="1:11" ht="23.25" customHeight="1">
      <c r="F37" s="41"/>
      <c r="G37" s="41"/>
      <c r="H37" s="41"/>
      <c r="I37" s="41"/>
      <c r="J37" s="41"/>
      <c r="K37" s="41"/>
    </row>
  </sheetData>
  <mergeCells count="5">
    <mergeCell ref="J1:K1"/>
    <mergeCell ref="A2:K2"/>
    <mergeCell ref="A4:K6"/>
    <mergeCell ref="A7:K15"/>
    <mergeCell ref="A32:K33"/>
  </mergeCells>
  <phoneticPr fontId="61" type="noConversion"/>
  <printOptions horizontalCentered="1" verticalCentered="1"/>
  <pageMargins left="0.59027777777777801" right="0.59027777777777801" top="0.78680555555555598" bottom="0.78680555555555598" header="0.59027777777777801" footer="0.235416666666667"/>
  <pageSetup paperSize="9" scale="72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7"/>
  <sheetViews>
    <sheetView showGridLines="0" showZeros="0" view="pageBreakPreview" zoomScale="115" zoomScaleNormal="75" zoomScaleSheetLayoutView="115" workbookViewId="0">
      <selection sqref="A1:G1"/>
    </sheetView>
  </sheetViews>
  <sheetFormatPr defaultColWidth="9" defaultRowHeight="15"/>
  <cols>
    <col min="1" max="1" width="41.125" style="119" customWidth="1"/>
    <col min="2" max="4" width="11.25" style="119" customWidth="1"/>
    <col min="5" max="5" width="11.25" style="120" customWidth="1"/>
    <col min="6" max="6" width="11.25" style="136" customWidth="1"/>
    <col min="7" max="7" width="11.25" style="121" customWidth="1"/>
    <col min="8" max="8" width="7" style="120" customWidth="1"/>
    <col min="9" max="9" width="9" style="119"/>
    <col min="10" max="10" width="13.375" style="119" customWidth="1"/>
    <col min="11" max="16384" width="9" style="119"/>
  </cols>
  <sheetData>
    <row r="1" spans="1:11" s="118" customFormat="1" ht="48" customHeight="1">
      <c r="A1" s="336" t="s">
        <v>299</v>
      </c>
      <c r="B1" s="336"/>
      <c r="C1" s="336"/>
      <c r="D1" s="336"/>
      <c r="E1" s="336"/>
      <c r="F1" s="336"/>
      <c r="G1" s="336"/>
      <c r="H1" s="137"/>
    </row>
    <row r="2" spans="1:11" s="69" customFormat="1" ht="14.25">
      <c r="A2" s="32"/>
      <c r="E2" s="122"/>
      <c r="F2" s="138"/>
      <c r="G2" s="124" t="s">
        <v>1</v>
      </c>
      <c r="H2" s="122"/>
    </row>
    <row r="3" spans="1:11" s="72" customFormat="1" ht="31.5" customHeight="1">
      <c r="A3" s="317" t="s">
        <v>2</v>
      </c>
      <c r="B3" s="315" t="s">
        <v>287</v>
      </c>
      <c r="C3" s="315"/>
      <c r="D3" s="315"/>
      <c r="E3" s="315"/>
      <c r="F3" s="316" t="s">
        <v>288</v>
      </c>
      <c r="G3" s="316"/>
      <c r="H3" s="139"/>
    </row>
    <row r="4" spans="1:11" s="72" customFormat="1" ht="51" customHeight="1">
      <c r="A4" s="317"/>
      <c r="B4" s="18" t="s">
        <v>3</v>
      </c>
      <c r="C4" s="18" t="s">
        <v>5</v>
      </c>
      <c r="D4" s="18" t="s">
        <v>185</v>
      </c>
      <c r="E4" s="18" t="s">
        <v>297</v>
      </c>
      <c r="F4" s="140" t="s">
        <v>3</v>
      </c>
      <c r="G4" s="78" t="s">
        <v>289</v>
      </c>
      <c r="H4" s="139"/>
    </row>
    <row r="5" spans="1:11" ht="21.95" customHeight="1">
      <c r="A5" s="85" t="s">
        <v>186</v>
      </c>
      <c r="B5" s="125"/>
      <c r="C5" s="126"/>
      <c r="D5" s="126"/>
      <c r="E5" s="127"/>
      <c r="F5" s="141"/>
      <c r="G5" s="128"/>
      <c r="H5" s="142"/>
      <c r="I5" s="133"/>
      <c r="J5" s="134"/>
      <c r="K5" s="134"/>
    </row>
    <row r="6" spans="1:11" ht="21.95" customHeight="1">
      <c r="A6" s="131" t="s">
        <v>187</v>
      </c>
      <c r="B6" s="125"/>
      <c r="C6" s="126"/>
      <c r="D6" s="126"/>
      <c r="E6" s="127"/>
      <c r="F6" s="141"/>
      <c r="G6" s="128"/>
      <c r="H6" s="142"/>
      <c r="I6" s="133"/>
      <c r="J6" s="134"/>
      <c r="K6" s="134"/>
    </row>
    <row r="7" spans="1:11" ht="21.95" customHeight="1">
      <c r="A7" s="131" t="s">
        <v>188</v>
      </c>
      <c r="B7" s="125"/>
      <c r="C7" s="126"/>
      <c r="D7" s="126"/>
      <c r="E7" s="127"/>
      <c r="F7" s="141"/>
      <c r="G7" s="128"/>
      <c r="H7" s="142"/>
      <c r="I7" s="133"/>
      <c r="J7" s="134"/>
      <c r="K7" s="134"/>
    </row>
    <row r="8" spans="1:11" ht="21.95" customHeight="1">
      <c r="A8" s="131" t="s">
        <v>189</v>
      </c>
      <c r="B8" s="125"/>
      <c r="C8" s="126"/>
      <c r="D8" s="126"/>
      <c r="E8" s="127"/>
      <c r="F8" s="141"/>
      <c r="G8" s="128"/>
      <c r="H8" s="142"/>
      <c r="I8" s="133"/>
      <c r="J8" s="134"/>
      <c r="K8" s="134"/>
    </row>
    <row r="9" spans="1:11" ht="21.95" customHeight="1">
      <c r="A9" s="130" t="s">
        <v>190</v>
      </c>
      <c r="B9" s="125"/>
      <c r="C9" s="126"/>
      <c r="D9" s="126"/>
      <c r="E9" s="127"/>
      <c r="F9" s="141"/>
      <c r="G9" s="128"/>
      <c r="H9" s="142"/>
      <c r="I9" s="133"/>
      <c r="J9" s="134"/>
      <c r="K9" s="134"/>
    </row>
    <row r="10" spans="1:11" ht="21.95" customHeight="1">
      <c r="A10" s="131" t="s">
        <v>187</v>
      </c>
      <c r="B10" s="125"/>
      <c r="C10" s="126"/>
      <c r="D10" s="126"/>
      <c r="E10" s="127"/>
      <c r="F10" s="141"/>
      <c r="G10" s="128"/>
      <c r="H10" s="142"/>
      <c r="I10" s="133"/>
      <c r="J10" s="134"/>
      <c r="K10" s="134"/>
    </row>
    <row r="11" spans="1:11" ht="21.95" customHeight="1">
      <c r="A11" s="131" t="s">
        <v>188</v>
      </c>
      <c r="B11" s="125"/>
      <c r="C11" s="126"/>
      <c r="D11" s="126"/>
      <c r="E11" s="127"/>
      <c r="F11" s="141"/>
      <c r="G11" s="128"/>
      <c r="H11" s="142"/>
      <c r="I11" s="133"/>
      <c r="J11" s="134"/>
      <c r="K11" s="134"/>
    </row>
    <row r="12" spans="1:11" ht="21.95" customHeight="1">
      <c r="A12" s="131" t="s">
        <v>189</v>
      </c>
      <c r="B12" s="125"/>
      <c r="C12" s="126"/>
      <c r="D12" s="126"/>
      <c r="E12" s="127"/>
      <c r="F12" s="141"/>
      <c r="G12" s="128"/>
      <c r="H12" s="142"/>
      <c r="I12" s="133"/>
      <c r="J12" s="134"/>
      <c r="K12" s="134"/>
    </row>
    <row r="13" spans="1:11" ht="21.95" customHeight="1">
      <c r="A13" s="131" t="s">
        <v>191</v>
      </c>
      <c r="B13" s="125"/>
      <c r="C13" s="126"/>
      <c r="D13" s="126"/>
      <c r="E13" s="127"/>
      <c r="F13" s="141"/>
      <c r="G13" s="128"/>
      <c r="H13" s="142"/>
      <c r="I13" s="133"/>
      <c r="J13" s="134"/>
      <c r="K13" s="134"/>
    </row>
    <row r="14" spans="1:11" ht="21.95" customHeight="1">
      <c r="A14" s="131" t="s">
        <v>187</v>
      </c>
      <c r="B14" s="125"/>
      <c r="C14" s="126"/>
      <c r="D14" s="126"/>
      <c r="E14" s="127"/>
      <c r="F14" s="141"/>
      <c r="G14" s="128"/>
      <c r="H14" s="142"/>
      <c r="I14" s="133"/>
      <c r="J14" s="134"/>
      <c r="K14" s="134"/>
    </row>
    <row r="15" spans="1:11" ht="21.95" customHeight="1">
      <c r="A15" s="131" t="s">
        <v>189</v>
      </c>
      <c r="B15" s="125"/>
      <c r="C15" s="126"/>
      <c r="D15" s="126"/>
      <c r="E15" s="127"/>
      <c r="F15" s="141"/>
      <c r="G15" s="128"/>
      <c r="H15" s="142"/>
      <c r="I15" s="133"/>
      <c r="J15" s="134"/>
      <c r="K15" s="134"/>
    </row>
    <row r="16" spans="1:11" ht="21.95" customHeight="1">
      <c r="A16" s="131" t="s">
        <v>192</v>
      </c>
      <c r="B16" s="125"/>
      <c r="C16" s="126"/>
      <c r="D16" s="126"/>
      <c r="E16" s="127"/>
      <c r="F16" s="141"/>
      <c r="G16" s="128"/>
      <c r="H16" s="142"/>
      <c r="J16" s="135"/>
    </row>
    <row r="17" spans="1:11" ht="21.95" customHeight="1">
      <c r="A17" s="131" t="s">
        <v>187</v>
      </c>
      <c r="B17" s="125"/>
      <c r="C17" s="126"/>
      <c r="D17" s="126"/>
      <c r="E17" s="127"/>
      <c r="F17" s="141"/>
      <c r="G17" s="128"/>
      <c r="H17" s="142"/>
    </row>
    <row r="18" spans="1:11" ht="21.95" customHeight="1">
      <c r="A18" s="131" t="s">
        <v>188</v>
      </c>
      <c r="B18" s="125"/>
      <c r="C18" s="126"/>
      <c r="D18" s="126"/>
      <c r="E18" s="127"/>
      <c r="F18" s="141"/>
      <c r="G18" s="128"/>
      <c r="H18" s="142"/>
    </row>
    <row r="19" spans="1:11" ht="21.95" customHeight="1">
      <c r="A19" s="131" t="s">
        <v>189</v>
      </c>
      <c r="B19" s="125"/>
      <c r="C19" s="126"/>
      <c r="D19" s="126"/>
      <c r="E19" s="127"/>
      <c r="F19" s="141"/>
      <c r="G19" s="128"/>
      <c r="H19" s="142"/>
      <c r="I19" s="133"/>
      <c r="J19" s="134"/>
      <c r="K19" s="134"/>
    </row>
    <row r="20" spans="1:11" ht="21.95" customHeight="1">
      <c r="A20" s="131" t="s">
        <v>193</v>
      </c>
      <c r="B20" s="125"/>
      <c r="C20" s="126"/>
      <c r="D20" s="126"/>
      <c r="E20" s="127"/>
      <c r="F20" s="141"/>
      <c r="G20" s="128"/>
      <c r="H20" s="142"/>
    </row>
    <row r="21" spans="1:11" ht="21.95" customHeight="1">
      <c r="A21" s="131" t="s">
        <v>187</v>
      </c>
      <c r="B21" s="125"/>
      <c r="C21" s="126"/>
      <c r="D21" s="126"/>
      <c r="E21" s="127"/>
      <c r="F21" s="141"/>
      <c r="G21" s="128"/>
      <c r="H21" s="142"/>
    </row>
    <row r="22" spans="1:11" ht="21.95" customHeight="1">
      <c r="A22" s="131" t="s">
        <v>189</v>
      </c>
      <c r="B22" s="125"/>
      <c r="C22" s="126"/>
      <c r="D22" s="126"/>
      <c r="E22" s="127"/>
      <c r="F22" s="141"/>
      <c r="G22" s="128"/>
      <c r="H22" s="142"/>
      <c r="I22" s="133"/>
      <c r="J22" s="134"/>
      <c r="K22" s="134"/>
    </row>
    <row r="23" spans="1:11" ht="21.95" customHeight="1">
      <c r="A23" s="132" t="s">
        <v>194</v>
      </c>
      <c r="B23" s="125"/>
      <c r="C23" s="126"/>
      <c r="D23" s="126"/>
      <c r="E23" s="127"/>
      <c r="F23" s="141"/>
      <c r="G23" s="128"/>
      <c r="H23" s="142"/>
    </row>
    <row r="24" spans="1:11" ht="21.95" customHeight="1">
      <c r="A24" s="131" t="s">
        <v>187</v>
      </c>
      <c r="B24" s="125"/>
      <c r="C24" s="126"/>
      <c r="D24" s="126"/>
      <c r="E24" s="127"/>
      <c r="F24" s="141"/>
      <c r="G24" s="128"/>
      <c r="H24" s="142"/>
    </row>
    <row r="25" spans="1:11" ht="21.95" customHeight="1">
      <c r="A25" s="131" t="s">
        <v>189</v>
      </c>
      <c r="B25" s="125"/>
      <c r="C25" s="126"/>
      <c r="D25" s="126"/>
      <c r="E25" s="127"/>
      <c r="F25" s="141"/>
      <c r="G25" s="128"/>
      <c r="H25" s="142"/>
      <c r="I25" s="133"/>
      <c r="J25" s="134"/>
      <c r="K25" s="134"/>
    </row>
    <row r="26" spans="1:11" ht="21.95" customHeight="1">
      <c r="A26" s="132" t="s">
        <v>195</v>
      </c>
      <c r="B26" s="125"/>
      <c r="C26" s="126"/>
      <c r="D26" s="126"/>
      <c r="E26" s="127"/>
      <c r="F26" s="141"/>
      <c r="G26" s="128"/>
      <c r="H26" s="142"/>
    </row>
    <row r="27" spans="1:11" ht="21.95" customHeight="1">
      <c r="A27" s="131" t="s">
        <v>187</v>
      </c>
      <c r="B27" s="125"/>
      <c r="C27" s="126"/>
      <c r="D27" s="126"/>
      <c r="E27" s="127"/>
      <c r="F27" s="141"/>
      <c r="G27" s="128"/>
      <c r="H27" s="142"/>
    </row>
    <row r="28" spans="1:11" ht="21.95" customHeight="1">
      <c r="A28" s="131" t="s">
        <v>188</v>
      </c>
      <c r="B28" s="125"/>
      <c r="C28" s="126"/>
      <c r="D28" s="126"/>
      <c r="E28" s="127"/>
      <c r="F28" s="141"/>
      <c r="G28" s="128"/>
      <c r="H28" s="142"/>
    </row>
    <row r="29" spans="1:11" ht="21.95" customHeight="1">
      <c r="A29" s="131" t="s">
        <v>189</v>
      </c>
      <c r="B29" s="125"/>
      <c r="C29" s="126"/>
      <c r="D29" s="126"/>
      <c r="E29" s="127"/>
      <c r="F29" s="141"/>
      <c r="G29" s="128"/>
      <c r="H29" s="142"/>
      <c r="I29" s="133"/>
      <c r="J29" s="134"/>
      <c r="K29" s="134"/>
    </row>
    <row r="30" spans="1:11" ht="21.95" customHeight="1">
      <c r="A30" s="132" t="s">
        <v>196</v>
      </c>
      <c r="B30" s="125"/>
      <c r="C30" s="126"/>
      <c r="D30" s="126"/>
      <c r="E30" s="127"/>
      <c r="F30" s="141"/>
      <c r="G30" s="128"/>
      <c r="H30" s="142"/>
    </row>
    <row r="31" spans="1:11" ht="21.95" customHeight="1">
      <c r="A31" s="131" t="s">
        <v>187</v>
      </c>
      <c r="B31" s="125"/>
      <c r="C31" s="126"/>
      <c r="D31" s="126"/>
      <c r="E31" s="127"/>
      <c r="F31" s="141"/>
      <c r="G31" s="128"/>
      <c r="H31" s="142"/>
    </row>
    <row r="32" spans="1:11" ht="21.95" customHeight="1">
      <c r="A32" s="131" t="s">
        <v>188</v>
      </c>
      <c r="B32" s="125"/>
      <c r="C32" s="126"/>
      <c r="D32" s="126"/>
      <c r="E32" s="127"/>
      <c r="F32" s="141"/>
      <c r="G32" s="128"/>
      <c r="H32" s="142"/>
    </row>
    <row r="33" spans="1:11" ht="21.95" customHeight="1">
      <c r="A33" s="131" t="s">
        <v>189</v>
      </c>
      <c r="B33" s="125"/>
      <c r="C33" s="126"/>
      <c r="D33" s="126"/>
      <c r="E33" s="127"/>
      <c r="F33" s="141"/>
      <c r="G33" s="128"/>
      <c r="H33" s="142"/>
      <c r="I33" s="133"/>
      <c r="J33" s="134"/>
      <c r="K33" s="134"/>
    </row>
    <row r="34" spans="1:11" ht="21.95" customHeight="1">
      <c r="A34" s="131" t="s">
        <v>197</v>
      </c>
      <c r="B34" s="125"/>
      <c r="C34" s="126"/>
      <c r="D34" s="126"/>
      <c r="E34" s="127"/>
      <c r="F34" s="141"/>
      <c r="G34" s="128"/>
      <c r="H34" s="135"/>
    </row>
    <row r="35" spans="1:11" ht="21.95" customHeight="1">
      <c r="A35" s="131" t="s">
        <v>187</v>
      </c>
      <c r="B35" s="125"/>
      <c r="C35" s="126"/>
      <c r="D35" s="126"/>
      <c r="E35" s="127"/>
      <c r="F35" s="141"/>
      <c r="G35" s="128"/>
      <c r="H35" s="135"/>
    </row>
    <row r="36" spans="1:11" ht="21.95" customHeight="1">
      <c r="A36" s="131" t="s">
        <v>188</v>
      </c>
      <c r="B36" s="125"/>
      <c r="C36" s="126"/>
      <c r="D36" s="126"/>
      <c r="E36" s="127"/>
      <c r="F36" s="141"/>
      <c r="G36" s="128"/>
      <c r="H36" s="135"/>
    </row>
    <row r="37" spans="1:11" ht="21.95" customHeight="1">
      <c r="A37" s="131" t="s">
        <v>189</v>
      </c>
      <c r="B37" s="125"/>
      <c r="C37" s="126"/>
      <c r="D37" s="126"/>
      <c r="E37" s="127"/>
      <c r="F37" s="141"/>
      <c r="G37" s="128"/>
      <c r="H37" s="142"/>
      <c r="I37" s="133"/>
      <c r="J37" s="134"/>
      <c r="K37" s="134"/>
    </row>
    <row r="38" spans="1:11" ht="24.6" customHeight="1">
      <c r="A38" s="295" t="s">
        <v>300</v>
      </c>
      <c r="H38" s="135"/>
    </row>
    <row r="39" spans="1:11" ht="24.6" customHeight="1">
      <c r="H39" s="135"/>
    </row>
    <row r="40" spans="1:11" ht="24.6" customHeight="1">
      <c r="H40" s="135"/>
    </row>
    <row r="41" spans="1:11" ht="24.6" customHeight="1">
      <c r="H41" s="135"/>
    </row>
    <row r="42" spans="1:11">
      <c r="H42" s="135"/>
    </row>
    <row r="43" spans="1:11">
      <c r="H43" s="135"/>
    </row>
    <row r="44" spans="1:11">
      <c r="H44" s="135"/>
    </row>
    <row r="45" spans="1:11">
      <c r="H45" s="135"/>
    </row>
    <row r="46" spans="1:11">
      <c r="H46" s="135"/>
    </row>
    <row r="47" spans="1:11">
      <c r="H47" s="135"/>
    </row>
  </sheetData>
  <mergeCells count="4">
    <mergeCell ref="A1:G1"/>
    <mergeCell ref="B3:E3"/>
    <mergeCell ref="F3:G3"/>
    <mergeCell ref="A3:A4"/>
  </mergeCells>
  <phoneticPr fontId="61" type="noConversion"/>
  <printOptions horizontalCentered="1" verticalCentered="1"/>
  <pageMargins left="0.59027777777777801" right="0.59027777777777801" top="0.78680555555555598" bottom="0.78680555555555598" header="0.59027777777777801" footer="0.235416666666667"/>
  <pageSetup paperSize="9" scale="75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showGridLines="0" showZeros="0" view="pageBreakPreview" zoomScale="115" zoomScaleNormal="75" zoomScaleSheetLayoutView="115" workbookViewId="0">
      <selection sqref="A1:G1"/>
    </sheetView>
  </sheetViews>
  <sheetFormatPr defaultColWidth="9" defaultRowHeight="15"/>
  <cols>
    <col min="1" max="1" width="42" style="119" customWidth="1"/>
    <col min="2" max="4" width="10.25" style="119" customWidth="1"/>
    <col min="5" max="5" width="10.25" style="120" customWidth="1"/>
    <col min="6" max="7" width="10.25" style="121" customWidth="1"/>
    <col min="8" max="8" width="14.75" style="119" customWidth="1"/>
    <col min="9" max="9" width="9.5" style="119" customWidth="1"/>
    <col min="10" max="10" width="13.375" style="119" customWidth="1"/>
    <col min="11" max="16384" width="9" style="119"/>
  </cols>
  <sheetData>
    <row r="1" spans="1:11" s="118" customFormat="1" ht="48" customHeight="1">
      <c r="A1" s="337" t="s">
        <v>296</v>
      </c>
      <c r="B1" s="337"/>
      <c r="C1" s="337"/>
      <c r="D1" s="337"/>
      <c r="E1" s="337"/>
      <c r="F1" s="337"/>
      <c r="G1" s="337"/>
    </row>
    <row r="2" spans="1:11" s="69" customFormat="1" ht="20.25" customHeight="1">
      <c r="A2" s="32"/>
      <c r="E2" s="122"/>
      <c r="F2" s="123"/>
      <c r="G2" s="124" t="s">
        <v>1</v>
      </c>
    </row>
    <row r="3" spans="1:11" s="72" customFormat="1" ht="31.5" customHeight="1">
      <c r="A3" s="317" t="s">
        <v>2</v>
      </c>
      <c r="B3" s="315" t="s">
        <v>287</v>
      </c>
      <c r="C3" s="315"/>
      <c r="D3" s="315"/>
      <c r="E3" s="315"/>
      <c r="F3" s="316" t="s">
        <v>288</v>
      </c>
      <c r="G3" s="316"/>
    </row>
    <row r="4" spans="1:11" s="72" customFormat="1" ht="53.25" customHeight="1">
      <c r="A4" s="317"/>
      <c r="B4" s="18" t="s">
        <v>3</v>
      </c>
      <c r="C4" s="18" t="s">
        <v>5</v>
      </c>
      <c r="D4" s="18" t="s">
        <v>185</v>
      </c>
      <c r="E4" s="18" t="s">
        <v>297</v>
      </c>
      <c r="F4" s="18" t="s">
        <v>3</v>
      </c>
      <c r="G4" s="78" t="s">
        <v>289</v>
      </c>
    </row>
    <row r="5" spans="1:11" ht="21.95" customHeight="1">
      <c r="A5" s="85" t="s">
        <v>198</v>
      </c>
      <c r="B5" s="125"/>
      <c r="C5" s="126"/>
      <c r="D5" s="126"/>
      <c r="E5" s="127"/>
      <c r="F5" s="128"/>
      <c r="G5" s="128"/>
      <c r="H5" s="129"/>
      <c r="I5" s="133"/>
      <c r="J5" s="134"/>
      <c r="K5" s="134"/>
    </row>
    <row r="6" spans="1:11" ht="21.95" customHeight="1">
      <c r="A6" s="130" t="s">
        <v>199</v>
      </c>
      <c r="B6" s="125"/>
      <c r="C6" s="126"/>
      <c r="D6" s="126"/>
      <c r="E6" s="127"/>
      <c r="F6" s="128"/>
      <c r="G6" s="128"/>
      <c r="H6" s="129"/>
      <c r="I6" s="133"/>
      <c r="J6" s="134"/>
      <c r="K6" s="134"/>
    </row>
    <row r="7" spans="1:11" ht="21.95" customHeight="1">
      <c r="A7" s="131" t="s">
        <v>200</v>
      </c>
      <c r="B7" s="125"/>
      <c r="C7" s="126"/>
      <c r="D7" s="126"/>
      <c r="E7" s="127"/>
      <c r="F7" s="128"/>
      <c r="G7" s="128"/>
      <c r="H7" s="129"/>
      <c r="I7" s="133"/>
      <c r="J7" s="134"/>
      <c r="K7" s="134"/>
    </row>
    <row r="8" spans="1:11" ht="21.95" customHeight="1">
      <c r="A8" s="131" t="s">
        <v>201</v>
      </c>
      <c r="B8" s="125"/>
      <c r="C8" s="126"/>
      <c r="D8" s="126"/>
      <c r="E8" s="127"/>
      <c r="F8" s="128"/>
      <c r="G8" s="128"/>
      <c r="H8" s="129"/>
      <c r="I8" s="133"/>
      <c r="J8" s="134"/>
      <c r="K8" s="134"/>
    </row>
    <row r="9" spans="1:11" ht="21.95" customHeight="1">
      <c r="A9" s="131" t="s">
        <v>202</v>
      </c>
      <c r="B9" s="125"/>
      <c r="C9" s="126"/>
      <c r="D9" s="126"/>
      <c r="E9" s="127"/>
      <c r="F9" s="128"/>
      <c r="G9" s="128"/>
      <c r="H9" s="129"/>
      <c r="I9" s="133"/>
      <c r="J9" s="134"/>
      <c r="K9" s="134"/>
    </row>
    <row r="10" spans="1:11" ht="21.95" customHeight="1">
      <c r="A10" s="131" t="s">
        <v>203</v>
      </c>
      <c r="B10" s="125"/>
      <c r="C10" s="126"/>
      <c r="D10" s="126"/>
      <c r="E10" s="127"/>
      <c r="F10" s="128"/>
      <c r="G10" s="128"/>
      <c r="H10" s="129"/>
      <c r="I10" s="133"/>
      <c r="J10" s="134"/>
      <c r="K10" s="134"/>
    </row>
    <row r="11" spans="1:11" ht="21.95" customHeight="1">
      <c r="A11" s="131" t="s">
        <v>204</v>
      </c>
      <c r="B11" s="125"/>
      <c r="C11" s="126"/>
      <c r="D11" s="126"/>
      <c r="E11" s="127"/>
      <c r="F11" s="128"/>
      <c r="G11" s="128"/>
      <c r="H11" s="129"/>
      <c r="I11" s="133"/>
      <c r="J11" s="134"/>
      <c r="K11" s="134"/>
    </row>
    <row r="12" spans="1:11" ht="21.95" customHeight="1">
      <c r="A12" s="131" t="s">
        <v>201</v>
      </c>
      <c r="B12" s="125"/>
      <c r="C12" s="126"/>
      <c r="D12" s="126"/>
      <c r="E12" s="127"/>
      <c r="F12" s="128"/>
      <c r="G12" s="128"/>
      <c r="H12" s="129"/>
      <c r="I12" s="133"/>
      <c r="J12" s="134"/>
      <c r="K12" s="134"/>
    </row>
    <row r="13" spans="1:11" ht="21.95" customHeight="1">
      <c r="A13" s="131" t="s">
        <v>205</v>
      </c>
      <c r="B13" s="125"/>
      <c r="C13" s="126"/>
      <c r="D13" s="126"/>
      <c r="E13" s="127"/>
      <c r="F13" s="128"/>
      <c r="G13" s="128"/>
      <c r="H13" s="129"/>
      <c r="J13" s="135"/>
    </row>
    <row r="14" spans="1:11" ht="21.95" customHeight="1">
      <c r="A14" s="131" t="s">
        <v>206</v>
      </c>
      <c r="B14" s="125"/>
      <c r="C14" s="126"/>
      <c r="D14" s="126"/>
      <c r="E14" s="127"/>
      <c r="F14" s="128"/>
      <c r="G14" s="128"/>
      <c r="H14" s="129"/>
    </row>
    <row r="15" spans="1:11" ht="21.95" customHeight="1">
      <c r="A15" s="131" t="s">
        <v>207</v>
      </c>
      <c r="B15" s="125"/>
      <c r="C15" s="126"/>
      <c r="D15" s="126"/>
      <c r="E15" s="127"/>
      <c r="F15" s="128"/>
      <c r="G15" s="128"/>
      <c r="H15" s="129"/>
    </row>
    <row r="16" spans="1:11" ht="21.95" customHeight="1">
      <c r="A16" s="131" t="s">
        <v>208</v>
      </c>
      <c r="B16" s="125"/>
      <c r="C16" s="126"/>
      <c r="D16" s="126"/>
      <c r="E16" s="127"/>
      <c r="F16" s="128"/>
      <c r="G16" s="128"/>
      <c r="H16" s="129"/>
    </row>
    <row r="17" spans="1:8" ht="21.95" customHeight="1">
      <c r="A17" s="131" t="s">
        <v>209</v>
      </c>
      <c r="B17" s="125"/>
      <c r="C17" s="126"/>
      <c r="D17" s="126"/>
      <c r="E17" s="127"/>
      <c r="F17" s="128"/>
      <c r="G17" s="128"/>
      <c r="H17" s="129"/>
    </row>
    <row r="18" spans="1:8" ht="21.95" customHeight="1">
      <c r="A18" s="131" t="s">
        <v>210</v>
      </c>
      <c r="B18" s="125"/>
      <c r="C18" s="126"/>
      <c r="D18" s="126"/>
      <c r="E18" s="127"/>
      <c r="F18" s="128"/>
      <c r="G18" s="128"/>
      <c r="H18" s="129"/>
    </row>
    <row r="19" spans="1:8" ht="21.95" customHeight="1">
      <c r="A19" s="131" t="s">
        <v>211</v>
      </c>
      <c r="B19" s="125"/>
      <c r="C19" s="126"/>
      <c r="D19" s="126"/>
      <c r="E19" s="127"/>
      <c r="F19" s="128"/>
      <c r="G19" s="128"/>
      <c r="H19" s="129"/>
    </row>
    <row r="20" spans="1:8" ht="21.95" customHeight="1">
      <c r="A20" s="132" t="s">
        <v>212</v>
      </c>
      <c r="B20" s="125"/>
      <c r="C20" s="126"/>
      <c r="D20" s="126"/>
      <c r="E20" s="127"/>
      <c r="F20" s="128"/>
      <c r="G20" s="128"/>
      <c r="H20" s="129"/>
    </row>
    <row r="21" spans="1:8" ht="21.95" customHeight="1">
      <c r="A21" s="131" t="s">
        <v>213</v>
      </c>
      <c r="B21" s="125"/>
      <c r="C21" s="126"/>
      <c r="D21" s="126"/>
      <c r="E21" s="127"/>
      <c r="F21" s="128"/>
      <c r="G21" s="128"/>
      <c r="H21" s="129"/>
    </row>
    <row r="22" spans="1:8" ht="21.95" customHeight="1">
      <c r="A22" s="132" t="s">
        <v>214</v>
      </c>
      <c r="B22" s="125"/>
      <c r="C22" s="126"/>
      <c r="D22" s="126"/>
      <c r="E22" s="127"/>
      <c r="F22" s="128"/>
      <c r="G22" s="128"/>
      <c r="H22" s="129"/>
    </row>
    <row r="23" spans="1:8" ht="21.95" customHeight="1">
      <c r="A23" s="132" t="s">
        <v>215</v>
      </c>
      <c r="B23" s="125"/>
      <c r="C23" s="126"/>
      <c r="D23" s="126"/>
      <c r="E23" s="127"/>
      <c r="F23" s="128"/>
      <c r="G23" s="128"/>
      <c r="H23" s="129"/>
    </row>
    <row r="24" spans="1:8" ht="21.95" customHeight="1">
      <c r="A24" s="132" t="s">
        <v>216</v>
      </c>
      <c r="B24" s="125"/>
      <c r="C24" s="126"/>
      <c r="D24" s="126"/>
      <c r="E24" s="127"/>
      <c r="F24" s="128"/>
      <c r="G24" s="128"/>
    </row>
    <row r="25" spans="1:8" ht="24.6" customHeight="1">
      <c r="A25" s="295" t="s">
        <v>298</v>
      </c>
    </row>
    <row r="26" spans="1:8" ht="24.6" customHeight="1"/>
    <row r="27" spans="1:8" ht="24.6" customHeight="1"/>
    <row r="28" spans="1:8" ht="24.6" customHeight="1"/>
    <row r="29" spans="1:8" ht="24.6" customHeight="1"/>
    <row r="30" spans="1:8" ht="24.6" customHeight="1"/>
    <row r="31" spans="1:8" ht="24.6" customHeight="1"/>
    <row r="32" spans="1:8" ht="24.6" customHeight="1"/>
  </sheetData>
  <mergeCells count="4">
    <mergeCell ref="A1:G1"/>
    <mergeCell ref="B3:E3"/>
    <mergeCell ref="F3:G3"/>
    <mergeCell ref="A3:A4"/>
  </mergeCells>
  <phoneticPr fontId="61" type="noConversion"/>
  <printOptions horizontalCentered="1" verticalCentered="1"/>
  <pageMargins left="0.59027777777777801" right="0.59027777777777801" top="0.78680555555555598" bottom="0.78680555555555598" header="0.59027777777777801" footer="0.235416666666667"/>
  <pageSetup paperSize="9" scale="80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K38"/>
  <sheetViews>
    <sheetView showGridLines="0" view="pageBreakPreview" zoomScaleNormal="50" zoomScaleSheetLayoutView="100" workbookViewId="0">
      <selection activeCell="A4" sqref="A4:K4"/>
    </sheetView>
  </sheetViews>
  <sheetFormatPr defaultColWidth="10.625" defaultRowHeight="14.25"/>
  <cols>
    <col min="1" max="1" width="10.625" style="36" customWidth="1"/>
    <col min="2" max="16384" width="10.625" style="36"/>
  </cols>
  <sheetData>
    <row r="1" spans="1:11">
      <c r="J1" s="330"/>
      <c r="K1" s="330"/>
    </row>
    <row r="2" spans="1:11" ht="71.25" customHeight="1">
      <c r="A2" s="331" t="s">
        <v>217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1" ht="70.5" customHeight="1"/>
    <row r="4" spans="1:11" ht="92.25" customHeight="1">
      <c r="A4" s="338" t="s">
        <v>295</v>
      </c>
      <c r="B4" s="338"/>
      <c r="C4" s="338"/>
      <c r="D4" s="338"/>
      <c r="E4" s="338"/>
      <c r="F4" s="338"/>
      <c r="G4" s="338"/>
      <c r="H4" s="338"/>
      <c r="I4" s="338"/>
      <c r="J4" s="338"/>
      <c r="K4" s="338"/>
    </row>
    <row r="5" spans="1:11" ht="14.25" customHeight="1">
      <c r="E5" s="339"/>
      <c r="F5" s="339"/>
      <c r="G5" s="339"/>
    </row>
    <row r="6" spans="1:11" ht="14.25" customHeight="1">
      <c r="E6" s="339"/>
      <c r="F6" s="339"/>
      <c r="G6" s="339"/>
    </row>
    <row r="7" spans="1:11" ht="14.25" customHeight="1">
      <c r="E7" s="339"/>
      <c r="F7" s="339"/>
      <c r="G7" s="339"/>
    </row>
    <row r="8" spans="1:11" ht="6" customHeight="1">
      <c r="A8" s="335"/>
      <c r="B8" s="335"/>
      <c r="C8" s="335"/>
      <c r="D8" s="335"/>
      <c r="E8" s="335"/>
      <c r="F8" s="335"/>
      <c r="G8" s="335"/>
      <c r="H8" s="335"/>
      <c r="I8" s="335"/>
      <c r="J8" s="335"/>
      <c r="K8" s="335"/>
    </row>
    <row r="9" spans="1:11" hidden="1">
      <c r="A9" s="335"/>
      <c r="B9" s="335"/>
      <c r="C9" s="335"/>
      <c r="D9" s="335"/>
      <c r="E9" s="335"/>
      <c r="F9" s="335"/>
      <c r="G9" s="335"/>
      <c r="H9" s="335"/>
      <c r="I9" s="335"/>
      <c r="J9" s="335"/>
      <c r="K9" s="335"/>
    </row>
    <row r="10" spans="1:11" hidden="1">
      <c r="A10" s="335"/>
      <c r="B10" s="335"/>
      <c r="C10" s="335"/>
      <c r="D10" s="335"/>
      <c r="E10" s="335"/>
      <c r="F10" s="335"/>
      <c r="G10" s="335"/>
      <c r="H10" s="335"/>
      <c r="I10" s="335"/>
      <c r="J10" s="335"/>
      <c r="K10" s="335"/>
    </row>
    <row r="11" spans="1:11" hidden="1">
      <c r="A11" s="335"/>
      <c r="B11" s="335"/>
      <c r="C11" s="335"/>
      <c r="D11" s="335"/>
      <c r="E11" s="335"/>
      <c r="F11" s="335"/>
      <c r="G11" s="335"/>
      <c r="H11" s="335"/>
      <c r="I11" s="335"/>
      <c r="J11" s="335"/>
      <c r="K11" s="335"/>
    </row>
    <row r="12" spans="1:11">
      <c r="A12" s="335"/>
      <c r="B12" s="335"/>
      <c r="C12" s="335"/>
      <c r="D12" s="335"/>
      <c r="E12" s="335"/>
      <c r="F12" s="335"/>
      <c r="G12" s="335"/>
      <c r="H12" s="335"/>
      <c r="I12" s="335"/>
      <c r="J12" s="335"/>
      <c r="K12" s="335"/>
    </row>
    <row r="13" spans="1:11">
      <c r="A13" s="335"/>
      <c r="B13" s="335"/>
      <c r="C13" s="335"/>
      <c r="D13" s="335"/>
      <c r="E13" s="335"/>
      <c r="F13" s="335"/>
      <c r="G13" s="335"/>
      <c r="H13" s="335"/>
      <c r="I13" s="335"/>
      <c r="J13" s="335"/>
      <c r="K13" s="335"/>
    </row>
    <row r="14" spans="1:11">
      <c r="A14" s="335"/>
      <c r="B14" s="335"/>
      <c r="C14" s="335"/>
      <c r="D14" s="335"/>
      <c r="E14" s="335"/>
      <c r="F14" s="335"/>
      <c r="G14" s="335"/>
      <c r="H14" s="335"/>
      <c r="I14" s="335"/>
      <c r="J14" s="335"/>
      <c r="K14" s="335"/>
    </row>
    <row r="15" spans="1:11">
      <c r="A15" s="335"/>
      <c r="B15" s="335"/>
      <c r="C15" s="335"/>
      <c r="D15" s="335"/>
      <c r="E15" s="335"/>
      <c r="F15" s="335"/>
      <c r="G15" s="335"/>
      <c r="H15" s="335"/>
      <c r="I15" s="335"/>
      <c r="J15" s="335"/>
      <c r="K15" s="335"/>
    </row>
    <row r="16" spans="1:11">
      <c r="A16" s="335"/>
      <c r="B16" s="335"/>
      <c r="C16" s="335"/>
      <c r="D16" s="335"/>
      <c r="E16" s="335"/>
      <c r="F16" s="335"/>
      <c r="G16" s="335"/>
      <c r="H16" s="335"/>
      <c r="I16" s="335"/>
      <c r="J16" s="335"/>
      <c r="K16" s="335"/>
    </row>
    <row r="20" spans="1:11" ht="34.5" customHeight="1"/>
    <row r="21" spans="1:11" ht="101.25" customHeight="1"/>
    <row r="22" spans="1:11" ht="11.25" customHeight="1"/>
    <row r="25" spans="1:11" ht="27">
      <c r="F25" s="37"/>
    </row>
    <row r="27" spans="1:11" ht="47.25" customHeight="1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</row>
    <row r="28" spans="1:11" ht="35.25">
      <c r="A28" s="38"/>
      <c r="B28" s="38"/>
      <c r="C28" s="38"/>
      <c r="D28" s="38"/>
      <c r="E28" s="38"/>
      <c r="F28" s="39"/>
      <c r="G28" s="38"/>
      <c r="H28" s="38"/>
      <c r="I28" s="38"/>
      <c r="J28" s="38"/>
      <c r="K28" s="38"/>
    </row>
    <row r="29" spans="1:11" ht="35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1:11" ht="35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1:11" ht="35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2" spans="1:11" ht="15.7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</row>
    <row r="33" spans="1:11">
      <c r="A33" s="313"/>
      <c r="B33" s="313"/>
      <c r="C33" s="313"/>
      <c r="D33" s="313"/>
      <c r="E33" s="313"/>
      <c r="F33" s="313"/>
      <c r="G33" s="313"/>
      <c r="H33" s="313"/>
      <c r="I33" s="313"/>
      <c r="J33" s="313"/>
      <c r="K33" s="313"/>
    </row>
    <row r="34" spans="1:11" ht="35.25" customHeight="1">
      <c r="A34" s="313"/>
      <c r="B34" s="313"/>
      <c r="C34" s="313"/>
      <c r="D34" s="313"/>
      <c r="E34" s="313"/>
      <c r="F34" s="313"/>
      <c r="G34" s="313"/>
      <c r="H34" s="313"/>
      <c r="I34" s="313"/>
      <c r="J34" s="313"/>
      <c r="K34" s="313"/>
    </row>
    <row r="35" spans="1:11" ht="3.75" customHeight="1">
      <c r="F35" s="41"/>
      <c r="G35" s="41"/>
      <c r="H35" s="41"/>
      <c r="I35" s="41"/>
      <c r="J35" s="41"/>
      <c r="K35" s="41"/>
    </row>
    <row r="36" spans="1:11" ht="14.25" hidden="1" customHeight="1">
      <c r="F36" s="41"/>
      <c r="G36" s="41"/>
      <c r="H36" s="41"/>
      <c r="I36" s="41"/>
      <c r="J36" s="41"/>
      <c r="K36" s="41"/>
    </row>
    <row r="37" spans="1:11" ht="14.25" hidden="1" customHeight="1">
      <c r="F37" s="41"/>
      <c r="G37" s="41"/>
      <c r="H37" s="41"/>
      <c r="I37" s="41"/>
      <c r="J37" s="41"/>
      <c r="K37" s="41"/>
    </row>
    <row r="38" spans="1:11" ht="23.25" customHeight="1">
      <c r="F38" s="41"/>
      <c r="G38" s="41"/>
      <c r="H38" s="41"/>
      <c r="I38" s="41"/>
      <c r="J38" s="41"/>
      <c r="K38" s="41"/>
    </row>
  </sheetData>
  <mergeCells count="6">
    <mergeCell ref="J1:K1"/>
    <mergeCell ref="A2:K2"/>
    <mergeCell ref="A4:K4"/>
    <mergeCell ref="A33:K34"/>
    <mergeCell ref="E5:G7"/>
    <mergeCell ref="A8:K16"/>
  </mergeCells>
  <phoneticPr fontId="61" type="noConversion"/>
  <printOptions horizontalCentered="1" verticalCentered="1"/>
  <pageMargins left="0.59027777777777801" right="0.59027777777777801" top="0.78680555555555598" bottom="0.78680555555555598" header="0.59027777777777801" footer="0.235416666666667"/>
  <pageSetup paperSize="9" scale="72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1"/>
  <sheetViews>
    <sheetView view="pageBreakPreview" zoomScaleNormal="100" zoomScaleSheetLayoutView="100" workbookViewId="0">
      <selection sqref="A1:H1"/>
    </sheetView>
  </sheetViews>
  <sheetFormatPr defaultColWidth="9" defaultRowHeight="14.25"/>
  <cols>
    <col min="1" max="1" width="29.875" style="89" customWidth="1"/>
    <col min="2" max="2" width="9.875" style="89" customWidth="1"/>
    <col min="3" max="3" width="10.125" style="89" customWidth="1"/>
    <col min="4" max="5" width="10.125" style="94" customWidth="1"/>
    <col min="6" max="6" width="10.75" style="94" customWidth="1"/>
    <col min="7" max="7" width="13.625" style="94" customWidth="1"/>
    <col min="8" max="8" width="13" style="95" customWidth="1"/>
    <col min="9" max="9" width="19.5" style="89" customWidth="1"/>
    <col min="10" max="254" width="9" style="89"/>
  </cols>
  <sheetData>
    <row r="1" spans="1:8" s="88" customFormat="1" ht="48" customHeight="1">
      <c r="A1" s="314" t="s">
        <v>294</v>
      </c>
      <c r="B1" s="314"/>
      <c r="C1" s="314"/>
      <c r="D1" s="314"/>
      <c r="E1" s="314"/>
      <c r="F1" s="340"/>
      <c r="G1" s="314"/>
      <c r="H1" s="314"/>
    </row>
    <row r="2" spans="1:8" s="89" customFormat="1" ht="15" customHeight="1">
      <c r="D2" s="94"/>
      <c r="E2" s="94"/>
      <c r="F2" s="105"/>
      <c r="G2" s="94"/>
      <c r="H2" s="96" t="s">
        <v>1</v>
      </c>
    </row>
    <row r="3" spans="1:8" s="89" customFormat="1" ht="30" customHeight="1">
      <c r="A3" s="317" t="s">
        <v>2</v>
      </c>
      <c r="B3" s="315" t="s">
        <v>287</v>
      </c>
      <c r="C3" s="315"/>
      <c r="D3" s="315"/>
      <c r="E3" s="315"/>
      <c r="F3" s="341"/>
      <c r="G3" s="316" t="s">
        <v>288</v>
      </c>
      <c r="H3" s="316"/>
    </row>
    <row r="4" spans="1:8" s="90" customFormat="1" ht="36.75" customHeight="1">
      <c r="A4" s="317"/>
      <c r="B4" s="18" t="s">
        <v>3</v>
      </c>
      <c r="C4" s="18" t="s">
        <v>4</v>
      </c>
      <c r="D4" s="18" t="s">
        <v>5</v>
      </c>
      <c r="E4" s="106" t="s">
        <v>6</v>
      </c>
      <c r="F4" s="106" t="s">
        <v>292</v>
      </c>
      <c r="G4" s="18" t="s">
        <v>3</v>
      </c>
      <c r="H4" s="78" t="s">
        <v>289</v>
      </c>
    </row>
    <row r="5" spans="1:8" s="89" customFormat="1" ht="26.25" customHeight="1">
      <c r="A5" s="107" t="s">
        <v>218</v>
      </c>
      <c r="B5" s="108"/>
      <c r="C5" s="109"/>
      <c r="D5" s="109"/>
      <c r="E5" s="110"/>
      <c r="F5" s="110"/>
      <c r="G5" s="108"/>
      <c r="H5" s="111"/>
    </row>
    <row r="6" spans="1:8" s="91" customFormat="1" ht="26.25" customHeight="1">
      <c r="A6" s="112" t="s">
        <v>219</v>
      </c>
      <c r="B6" s="108"/>
      <c r="C6" s="109"/>
      <c r="D6" s="109"/>
      <c r="E6" s="110"/>
      <c r="F6" s="110"/>
      <c r="G6" s="108"/>
      <c r="H6" s="110"/>
    </row>
    <row r="7" spans="1:8" s="92" customFormat="1" ht="26.25" customHeight="1">
      <c r="A7" s="112" t="s">
        <v>220</v>
      </c>
      <c r="B7" s="108"/>
      <c r="C7" s="111"/>
      <c r="D7" s="111"/>
      <c r="E7" s="111"/>
      <c r="F7" s="111"/>
      <c r="G7" s="111"/>
      <c r="H7" s="111"/>
    </row>
    <row r="8" spans="1:8" s="89" customFormat="1" ht="26.25" customHeight="1">
      <c r="A8" s="112" t="s">
        <v>221</v>
      </c>
      <c r="B8" s="108"/>
      <c r="C8" s="111"/>
      <c r="D8" s="111"/>
      <c r="E8" s="111"/>
      <c r="F8" s="111"/>
      <c r="G8" s="113"/>
      <c r="H8" s="111"/>
    </row>
    <row r="9" spans="1:8" s="89" customFormat="1" ht="26.25" customHeight="1">
      <c r="A9" s="112" t="s">
        <v>222</v>
      </c>
      <c r="B9" s="108"/>
      <c r="C9" s="111"/>
      <c r="D9" s="111"/>
      <c r="E9" s="111"/>
      <c r="F9" s="111"/>
      <c r="G9" s="111"/>
      <c r="H9" s="111"/>
    </row>
    <row r="10" spans="1:8" s="89" customFormat="1" ht="24.6" customHeight="1">
      <c r="A10" s="112" t="s">
        <v>223</v>
      </c>
      <c r="B10" s="108"/>
      <c r="C10" s="111"/>
      <c r="D10" s="111"/>
      <c r="E10" s="111"/>
      <c r="F10" s="111"/>
      <c r="G10" s="111"/>
      <c r="H10" s="111"/>
    </row>
    <row r="11" spans="1:8" s="89" customFormat="1" ht="24.6" customHeight="1">
      <c r="A11" s="107" t="s">
        <v>218</v>
      </c>
      <c r="B11" s="108"/>
      <c r="C11" s="108"/>
      <c r="D11" s="108"/>
      <c r="E11" s="110"/>
      <c r="F11" s="110"/>
      <c r="G11" s="111"/>
      <c r="H11" s="111"/>
    </row>
    <row r="12" spans="1:8" s="89" customFormat="1" ht="24.6" customHeight="1">
      <c r="A12" s="112" t="s">
        <v>224</v>
      </c>
      <c r="B12" s="114">
        <v>43</v>
      </c>
      <c r="C12" s="114">
        <v>43</v>
      </c>
      <c r="D12" s="114">
        <v>43</v>
      </c>
      <c r="E12" s="115"/>
      <c r="F12" s="115"/>
      <c r="G12" s="114">
        <v>30</v>
      </c>
      <c r="H12" s="110"/>
    </row>
    <row r="13" spans="1:8" s="89" customFormat="1" ht="24.6" customHeight="1">
      <c r="A13" s="112" t="s">
        <v>225</v>
      </c>
      <c r="B13" s="114">
        <v>118</v>
      </c>
      <c r="C13" s="114">
        <v>118</v>
      </c>
      <c r="D13" s="114">
        <v>118</v>
      </c>
      <c r="E13" s="115"/>
      <c r="F13" s="115"/>
      <c r="G13" s="114">
        <v>31</v>
      </c>
      <c r="H13" s="110"/>
    </row>
    <row r="14" spans="1:8" s="89" customFormat="1" ht="24.6" customHeight="1">
      <c r="A14" s="107" t="s">
        <v>226</v>
      </c>
      <c r="B14" s="114">
        <f t="shared" ref="B14:G14" si="0">SUM(B10:B13)</f>
        <v>161</v>
      </c>
      <c r="C14" s="114">
        <f t="shared" si="0"/>
        <v>161</v>
      </c>
      <c r="D14" s="114">
        <f t="shared" si="0"/>
        <v>161</v>
      </c>
      <c r="E14" s="114"/>
      <c r="F14" s="114"/>
      <c r="G14" s="114">
        <f t="shared" si="0"/>
        <v>61</v>
      </c>
      <c r="H14" s="111"/>
    </row>
    <row r="15" spans="1:8" s="89" customFormat="1" ht="15" customHeight="1">
      <c r="D15" s="94"/>
      <c r="E15" s="94"/>
      <c r="F15" s="105"/>
      <c r="G15" s="94"/>
      <c r="H15" s="95"/>
    </row>
    <row r="16" spans="1:8" s="89" customFormat="1" ht="15" customHeight="1">
      <c r="D16" s="94"/>
      <c r="E16" s="94"/>
      <c r="F16" s="105"/>
      <c r="G16" s="94"/>
      <c r="H16" s="95"/>
    </row>
    <row r="17" spans="4:8" s="89" customFormat="1" ht="15" customHeight="1">
      <c r="D17" s="94"/>
      <c r="E17" s="94"/>
      <c r="F17" s="105"/>
      <c r="G17" s="94"/>
      <c r="H17" s="95"/>
    </row>
    <row r="18" spans="4:8" s="89" customFormat="1" ht="15" customHeight="1">
      <c r="D18" s="94"/>
      <c r="E18" s="94"/>
      <c r="F18" s="105"/>
      <c r="G18" s="94"/>
      <c r="H18" s="95"/>
    </row>
    <row r="19" spans="4:8" s="89" customFormat="1" ht="15" customHeight="1">
      <c r="D19" s="94"/>
      <c r="E19" s="94"/>
      <c r="F19" s="105"/>
      <c r="G19" s="94"/>
      <c r="H19" s="95"/>
    </row>
    <row r="20" spans="4:8" s="89" customFormat="1" ht="15" customHeight="1">
      <c r="D20" s="94"/>
      <c r="E20" s="94"/>
      <c r="F20" s="105"/>
      <c r="G20" s="94"/>
      <c r="H20" s="95"/>
    </row>
    <row r="21" spans="4:8" s="89" customFormat="1" ht="15" customHeight="1">
      <c r="D21" s="94"/>
      <c r="E21" s="94"/>
      <c r="F21" s="105"/>
      <c r="G21" s="94"/>
      <c r="H21" s="95"/>
    </row>
    <row r="22" spans="4:8" s="89" customFormat="1" ht="15" customHeight="1">
      <c r="D22" s="94"/>
      <c r="E22" s="94"/>
      <c r="F22" s="105"/>
      <c r="G22" s="94"/>
      <c r="H22" s="95"/>
    </row>
    <row r="23" spans="4:8" s="89" customFormat="1" ht="15" customHeight="1">
      <c r="D23" s="94"/>
      <c r="E23" s="94"/>
      <c r="F23" s="105"/>
      <c r="G23" s="94"/>
      <c r="H23" s="95"/>
    </row>
    <row r="24" spans="4:8" s="89" customFormat="1">
      <c r="D24" s="94"/>
      <c r="E24" s="94"/>
      <c r="F24" s="105"/>
      <c r="G24" s="94"/>
      <c r="H24" s="95"/>
    </row>
    <row r="25" spans="4:8" customFormat="1"/>
    <row r="26" spans="4:8" customFormat="1"/>
    <row r="27" spans="4:8" customFormat="1"/>
    <row r="28" spans="4:8" customFormat="1"/>
    <row r="29" spans="4:8" customFormat="1"/>
    <row r="30" spans="4:8" customFormat="1"/>
    <row r="31" spans="4:8" customFormat="1"/>
    <row r="32" spans="4:8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</sheetData>
  <mergeCells count="4">
    <mergeCell ref="A1:H1"/>
    <mergeCell ref="B3:F3"/>
    <mergeCell ref="G3:H3"/>
    <mergeCell ref="A3:A4"/>
  </mergeCells>
  <phoneticPr fontId="61" type="noConversion"/>
  <printOptions horizontalCentered="1"/>
  <pageMargins left="0.70763888888888904" right="0.70763888888888904" top="0.75138888888888899" bottom="0.75138888888888899" header="0.31041666666666701" footer="0.31041666666666701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9"/>
  <sheetViews>
    <sheetView view="pageBreakPreview" zoomScaleNormal="100" zoomScaleSheetLayoutView="100" workbookViewId="0">
      <selection activeCell="B16" sqref="B16"/>
    </sheetView>
  </sheetViews>
  <sheetFormatPr defaultColWidth="9" defaultRowHeight="14.25"/>
  <cols>
    <col min="1" max="1" width="42.75" style="89" customWidth="1"/>
    <col min="2" max="2" width="9.875" style="89" customWidth="1"/>
    <col min="3" max="3" width="10.125" style="89" customWidth="1"/>
    <col min="4" max="5" width="10.125" style="94" customWidth="1"/>
    <col min="6" max="6" width="11.625" style="104" customWidth="1"/>
    <col min="7" max="7" width="13.625" style="94" customWidth="1"/>
    <col min="8" max="8" width="13" style="95" customWidth="1"/>
    <col min="9" max="9" width="19.5" style="89" customWidth="1"/>
    <col min="10" max="254" width="9" style="89"/>
  </cols>
  <sheetData>
    <row r="1" spans="1:8" s="88" customFormat="1" ht="48" customHeight="1">
      <c r="A1" s="314" t="s">
        <v>291</v>
      </c>
      <c r="B1" s="314"/>
      <c r="C1" s="314"/>
      <c r="D1" s="314"/>
      <c r="E1" s="314"/>
      <c r="F1" s="342"/>
      <c r="G1" s="314"/>
      <c r="H1" s="314"/>
    </row>
    <row r="2" spans="1:8" s="89" customFormat="1" ht="15" customHeight="1">
      <c r="D2" s="94"/>
      <c r="E2" s="94"/>
      <c r="F2" s="104"/>
      <c r="G2" s="94"/>
      <c r="H2" s="96" t="s">
        <v>1</v>
      </c>
    </row>
    <row r="3" spans="1:8" s="89" customFormat="1" ht="30" customHeight="1">
      <c r="A3" s="317" t="s">
        <v>2</v>
      </c>
      <c r="B3" s="315" t="s">
        <v>287</v>
      </c>
      <c r="C3" s="315"/>
      <c r="D3" s="315"/>
      <c r="E3" s="315"/>
      <c r="F3" s="343"/>
      <c r="G3" s="316" t="s">
        <v>288</v>
      </c>
      <c r="H3" s="316"/>
    </row>
    <row r="4" spans="1:8" s="90" customFormat="1" ht="36.75" customHeight="1">
      <c r="A4" s="317"/>
      <c r="B4" s="18" t="s">
        <v>3</v>
      </c>
      <c r="C4" s="18" t="s">
        <v>4</v>
      </c>
      <c r="D4" s="18" t="s">
        <v>5</v>
      </c>
      <c r="E4" s="18" t="s">
        <v>6</v>
      </c>
      <c r="F4" s="18" t="s">
        <v>292</v>
      </c>
      <c r="G4" s="18" t="s">
        <v>3</v>
      </c>
      <c r="H4" s="78" t="s">
        <v>289</v>
      </c>
    </row>
    <row r="5" spans="1:8" s="89" customFormat="1" ht="26.25" customHeight="1">
      <c r="A5" s="97" t="s">
        <v>227</v>
      </c>
      <c r="B5" s="98">
        <v>161</v>
      </c>
      <c r="C5" s="98">
        <v>19</v>
      </c>
      <c r="D5" s="98">
        <v>19</v>
      </c>
      <c r="E5" s="99">
        <f>D5/C5*100</f>
        <v>100</v>
      </c>
      <c r="F5" s="99">
        <v>67.857142857142861</v>
      </c>
      <c r="G5" s="98">
        <v>61</v>
      </c>
      <c r="H5" s="99">
        <f>G5/D5*100</f>
        <v>321.0526315789474</v>
      </c>
    </row>
    <row r="6" spans="1:8" s="91" customFormat="1" ht="26.25" customHeight="1">
      <c r="A6" s="100" t="s">
        <v>228</v>
      </c>
      <c r="B6" s="98">
        <v>161</v>
      </c>
      <c r="C6" s="98">
        <v>19</v>
      </c>
      <c r="D6" s="98">
        <v>19</v>
      </c>
      <c r="E6" s="99">
        <f>D6/C6*100</f>
        <v>100</v>
      </c>
      <c r="F6" s="99">
        <v>67.857142857142861</v>
      </c>
      <c r="G6" s="98">
        <v>61</v>
      </c>
      <c r="H6" s="99">
        <f t="shared" ref="H6:H7" si="0">G6/D6*100</f>
        <v>321.0526315789474</v>
      </c>
    </row>
    <row r="7" spans="1:8" s="91" customFormat="1" ht="26.25" customHeight="1">
      <c r="A7" s="101" t="s">
        <v>229</v>
      </c>
      <c r="B7" s="98">
        <v>161</v>
      </c>
      <c r="C7" s="98">
        <v>19</v>
      </c>
      <c r="D7" s="98">
        <v>19</v>
      </c>
      <c r="E7" s="99">
        <f t="shared" ref="E7" si="1">D7/C7*100</f>
        <v>100</v>
      </c>
      <c r="F7" s="99">
        <v>67.857142857142861</v>
      </c>
      <c r="G7" s="98">
        <v>61</v>
      </c>
      <c r="H7" s="99">
        <f t="shared" si="0"/>
        <v>321.0526315789474</v>
      </c>
    </row>
    <row r="8" spans="1:8" s="89" customFormat="1" ht="26.25" customHeight="1">
      <c r="A8" s="102" t="s">
        <v>230</v>
      </c>
      <c r="B8" s="98"/>
      <c r="C8" s="98"/>
      <c r="D8" s="98"/>
      <c r="E8" s="99"/>
      <c r="F8" s="99"/>
      <c r="G8" s="98"/>
      <c r="H8" s="99"/>
    </row>
    <row r="9" spans="1:8" s="89" customFormat="1" ht="26.25" customHeight="1">
      <c r="A9" s="102" t="s">
        <v>231</v>
      </c>
      <c r="B9" s="98"/>
      <c r="C9" s="98"/>
      <c r="D9" s="98"/>
      <c r="E9" s="99"/>
      <c r="F9" s="99"/>
      <c r="G9" s="98"/>
      <c r="H9" s="99"/>
    </row>
    <row r="10" spans="1:8" s="116" customFormat="1" ht="26.25" customHeight="1">
      <c r="A10" s="101" t="s">
        <v>232</v>
      </c>
      <c r="B10" s="98"/>
      <c r="C10" s="98"/>
      <c r="D10" s="98"/>
      <c r="E10" s="98"/>
      <c r="F10" s="98"/>
      <c r="G10" s="98"/>
      <c r="H10" s="99"/>
    </row>
    <row r="11" spans="1:8" s="116" customFormat="1" ht="26.25" customHeight="1">
      <c r="A11" s="101" t="s">
        <v>233</v>
      </c>
      <c r="B11" s="98"/>
      <c r="C11" s="98"/>
      <c r="D11" s="98"/>
      <c r="E11" s="98"/>
      <c r="F11" s="98"/>
      <c r="G11" s="98"/>
      <c r="H11" s="99"/>
    </row>
    <row r="12" spans="1:8" s="116" customFormat="1" ht="26.25" customHeight="1">
      <c r="A12" s="101" t="s">
        <v>234</v>
      </c>
      <c r="B12" s="98"/>
      <c r="C12" s="98"/>
      <c r="D12" s="98"/>
      <c r="E12" s="98"/>
      <c r="F12" s="98"/>
      <c r="G12" s="98"/>
      <c r="H12" s="99"/>
    </row>
    <row r="13" spans="1:8" s="93" customFormat="1" ht="26.25" customHeight="1">
      <c r="A13" s="97" t="s">
        <v>235</v>
      </c>
      <c r="B13" s="98">
        <v>161</v>
      </c>
      <c r="C13" s="98">
        <v>19</v>
      </c>
      <c r="D13" s="98">
        <v>19</v>
      </c>
      <c r="E13" s="98"/>
      <c r="F13" s="98"/>
      <c r="G13" s="98">
        <v>61</v>
      </c>
      <c r="H13" s="99"/>
    </row>
    <row r="14" spans="1:8" s="89" customFormat="1" ht="26.25" customHeight="1">
      <c r="A14" s="103" t="s">
        <v>236</v>
      </c>
      <c r="B14" s="98"/>
      <c r="C14" s="98">
        <v>111</v>
      </c>
      <c r="D14" s="98">
        <v>111</v>
      </c>
      <c r="E14" s="98"/>
      <c r="F14" s="98"/>
      <c r="G14" s="98"/>
      <c r="H14" s="98"/>
    </row>
    <row r="15" spans="1:8" s="89" customFormat="1" ht="26.25" customHeight="1">
      <c r="A15" s="103" t="s">
        <v>65</v>
      </c>
      <c r="B15" s="98"/>
      <c r="C15" s="98">
        <v>31</v>
      </c>
      <c r="D15" s="98">
        <v>31</v>
      </c>
      <c r="E15" s="98"/>
      <c r="F15" s="98"/>
      <c r="G15" s="98"/>
      <c r="H15" s="98"/>
    </row>
    <row r="16" spans="1:8" s="89" customFormat="1" ht="24.6" customHeight="1">
      <c r="A16" s="97" t="s">
        <v>237</v>
      </c>
      <c r="B16" s="98">
        <f t="shared" ref="B16:G16" si="2">SUM(B13:B15)</f>
        <v>161</v>
      </c>
      <c r="C16" s="98">
        <f t="shared" si="2"/>
        <v>161</v>
      </c>
      <c r="D16" s="98">
        <f t="shared" si="2"/>
        <v>161</v>
      </c>
      <c r="E16" s="98"/>
      <c r="F16" s="98"/>
      <c r="G16" s="98">
        <f t="shared" si="2"/>
        <v>61</v>
      </c>
      <c r="H16" s="98"/>
    </row>
    <row r="17" spans="4:8" s="89" customFormat="1" ht="24.6" customHeight="1">
      <c r="D17" s="94"/>
      <c r="E17" s="94"/>
      <c r="F17" s="104"/>
      <c r="G17" s="94"/>
      <c r="H17" s="95"/>
    </row>
    <row r="18" spans="4:8" s="89" customFormat="1" ht="15" customHeight="1">
      <c r="D18" s="94"/>
      <c r="E18" s="94"/>
      <c r="F18" s="104"/>
      <c r="G18" s="94"/>
      <c r="H18" s="95"/>
    </row>
    <row r="19" spans="4:8" s="89" customFormat="1" ht="15" customHeight="1">
      <c r="D19" s="94"/>
      <c r="E19" s="94"/>
      <c r="F19" s="104"/>
      <c r="G19" s="94"/>
      <c r="H19" s="95"/>
    </row>
    <row r="20" spans="4:8" s="89" customFormat="1" ht="15" customHeight="1">
      <c r="D20" s="94"/>
      <c r="E20" s="94"/>
      <c r="F20" s="104"/>
      <c r="G20" s="94"/>
      <c r="H20" s="95"/>
    </row>
    <row r="21" spans="4:8" s="89" customFormat="1" ht="15" customHeight="1">
      <c r="D21" s="94"/>
      <c r="E21" s="94"/>
      <c r="F21" s="104"/>
      <c r="G21" s="94"/>
      <c r="H21" s="95"/>
    </row>
    <row r="22" spans="4:8" s="89" customFormat="1" ht="15" customHeight="1">
      <c r="D22" s="94"/>
      <c r="E22" s="94"/>
      <c r="F22" s="104"/>
      <c r="G22" s="94"/>
      <c r="H22" s="95"/>
    </row>
    <row r="23" spans="4:8" s="89" customFormat="1" ht="15" customHeight="1">
      <c r="D23" s="94"/>
      <c r="E23" s="94"/>
      <c r="F23" s="104"/>
      <c r="G23" s="94"/>
      <c r="H23" s="95"/>
    </row>
    <row r="24" spans="4:8" s="89" customFormat="1" ht="15" customHeight="1">
      <c r="D24" s="94"/>
      <c r="E24" s="94"/>
      <c r="F24" s="104"/>
      <c r="G24" s="94"/>
      <c r="H24" s="95"/>
    </row>
    <row r="25" spans="4:8" s="89" customFormat="1" ht="15" customHeight="1">
      <c r="D25" s="94"/>
      <c r="E25" s="94"/>
      <c r="F25" s="104"/>
      <c r="G25" s="94"/>
      <c r="H25" s="95"/>
    </row>
    <row r="26" spans="4:8" s="89" customFormat="1" ht="15" customHeight="1">
      <c r="D26" s="94"/>
      <c r="E26" s="94"/>
      <c r="F26" s="104"/>
      <c r="G26" s="94"/>
      <c r="H26" s="95"/>
    </row>
    <row r="27" spans="4:8" s="89" customFormat="1" ht="15" customHeight="1">
      <c r="D27" s="94"/>
      <c r="E27" s="94"/>
      <c r="F27" s="104"/>
      <c r="G27" s="94"/>
      <c r="H27" s="95"/>
    </row>
    <row r="28" spans="4:8" s="89" customFormat="1" ht="15" customHeight="1">
      <c r="D28" s="94"/>
      <c r="E28" s="94"/>
      <c r="F28" s="104"/>
      <c r="G28" s="94"/>
      <c r="H28" s="95"/>
    </row>
    <row r="29" spans="4:8" s="89" customFormat="1" ht="15" customHeight="1">
      <c r="D29" s="94"/>
      <c r="E29" s="94"/>
      <c r="F29" s="104"/>
      <c r="G29" s="94"/>
      <c r="H29" s="95"/>
    </row>
    <row r="30" spans="4:8" customFormat="1">
      <c r="F30" s="117"/>
    </row>
    <row r="31" spans="4:8" customFormat="1">
      <c r="F31" s="117"/>
    </row>
    <row r="32" spans="4:8" customFormat="1">
      <c r="F32" s="117"/>
    </row>
    <row r="33" spans="6:6" customFormat="1">
      <c r="F33" s="117"/>
    </row>
    <row r="34" spans="6:6" customFormat="1">
      <c r="F34" s="117"/>
    </row>
    <row r="35" spans="6:6" customFormat="1">
      <c r="F35" s="117"/>
    </row>
    <row r="36" spans="6:6" customFormat="1">
      <c r="F36" s="117"/>
    </row>
    <row r="37" spans="6:6" customFormat="1">
      <c r="F37" s="117"/>
    </row>
    <row r="38" spans="6:6" customFormat="1">
      <c r="F38" s="117"/>
    </row>
    <row r="39" spans="6:6" customFormat="1">
      <c r="F39" s="117"/>
    </row>
    <row r="40" spans="6:6" customFormat="1">
      <c r="F40" s="117"/>
    </row>
    <row r="41" spans="6:6" customFormat="1">
      <c r="F41" s="117"/>
    </row>
    <row r="42" spans="6:6" customFormat="1">
      <c r="F42" s="117"/>
    </row>
    <row r="43" spans="6:6" customFormat="1">
      <c r="F43" s="117"/>
    </row>
    <row r="44" spans="6:6" customFormat="1">
      <c r="F44" s="117"/>
    </row>
    <row r="45" spans="6:6" customFormat="1">
      <c r="F45" s="117"/>
    </row>
    <row r="46" spans="6:6" customFormat="1">
      <c r="F46" s="117"/>
    </row>
    <row r="47" spans="6:6" customFormat="1">
      <c r="F47" s="117"/>
    </row>
    <row r="48" spans="6:6" customFormat="1">
      <c r="F48" s="117"/>
    </row>
    <row r="49" spans="6:6" customFormat="1">
      <c r="F49" s="117"/>
    </row>
    <row r="50" spans="6:6" customFormat="1">
      <c r="F50" s="117"/>
    </row>
    <row r="51" spans="6:6" customFormat="1">
      <c r="F51" s="117"/>
    </row>
    <row r="52" spans="6:6" customFormat="1">
      <c r="F52" s="117"/>
    </row>
    <row r="53" spans="6:6" customFormat="1">
      <c r="F53" s="117"/>
    </row>
    <row r="54" spans="6:6" customFormat="1">
      <c r="F54" s="117"/>
    </row>
    <row r="55" spans="6:6" customFormat="1">
      <c r="F55" s="117"/>
    </row>
    <row r="56" spans="6:6" customFormat="1">
      <c r="F56" s="117"/>
    </row>
    <row r="57" spans="6:6" customFormat="1">
      <c r="F57" s="117"/>
    </row>
    <row r="58" spans="6:6" customFormat="1">
      <c r="F58" s="117"/>
    </row>
    <row r="59" spans="6:6" customFormat="1">
      <c r="F59" s="117"/>
    </row>
    <row r="60" spans="6:6" customFormat="1">
      <c r="F60" s="117"/>
    </row>
    <row r="61" spans="6:6" customFormat="1">
      <c r="F61" s="117"/>
    </row>
    <row r="62" spans="6:6" customFormat="1">
      <c r="F62" s="117"/>
    </row>
    <row r="63" spans="6:6" customFormat="1">
      <c r="F63" s="117"/>
    </row>
    <row r="64" spans="6:6" customFormat="1">
      <c r="F64" s="117"/>
    </row>
    <row r="65" spans="6:6" customFormat="1">
      <c r="F65" s="117"/>
    </row>
    <row r="66" spans="6:6" customFormat="1">
      <c r="F66" s="117"/>
    </row>
    <row r="67" spans="6:6" customFormat="1">
      <c r="F67" s="117"/>
    </row>
    <row r="68" spans="6:6" customFormat="1">
      <c r="F68" s="117"/>
    </row>
    <row r="69" spans="6:6" customFormat="1">
      <c r="F69" s="117"/>
    </row>
    <row r="70" spans="6:6" customFormat="1">
      <c r="F70" s="117"/>
    </row>
    <row r="71" spans="6:6" customFormat="1">
      <c r="F71" s="117"/>
    </row>
    <row r="72" spans="6:6" customFormat="1">
      <c r="F72" s="117"/>
    </row>
    <row r="73" spans="6:6" customFormat="1">
      <c r="F73" s="117"/>
    </row>
    <row r="74" spans="6:6" customFormat="1">
      <c r="F74" s="117"/>
    </row>
    <row r="75" spans="6:6" customFormat="1">
      <c r="F75" s="117"/>
    </row>
    <row r="76" spans="6:6" customFormat="1">
      <c r="F76" s="117"/>
    </row>
    <row r="77" spans="6:6" customFormat="1">
      <c r="F77" s="117"/>
    </row>
    <row r="78" spans="6:6" customFormat="1">
      <c r="F78" s="117"/>
    </row>
    <row r="79" spans="6:6" customFormat="1">
      <c r="F79" s="117"/>
    </row>
    <row r="80" spans="6:6" customFormat="1">
      <c r="F80" s="117"/>
    </row>
    <row r="81" spans="6:6" customFormat="1">
      <c r="F81" s="117"/>
    </row>
    <row r="82" spans="6:6" customFormat="1">
      <c r="F82" s="117"/>
    </row>
    <row r="83" spans="6:6" customFormat="1">
      <c r="F83" s="117"/>
    </row>
    <row r="84" spans="6:6" customFormat="1">
      <c r="F84" s="117"/>
    </row>
    <row r="85" spans="6:6" customFormat="1">
      <c r="F85" s="117"/>
    </row>
    <row r="86" spans="6:6" customFormat="1">
      <c r="F86" s="117"/>
    </row>
    <row r="87" spans="6:6" customFormat="1">
      <c r="F87" s="117"/>
    </row>
    <row r="88" spans="6:6" customFormat="1">
      <c r="F88" s="117"/>
    </row>
    <row r="89" spans="6:6" customFormat="1">
      <c r="F89" s="117"/>
    </row>
    <row r="90" spans="6:6" customFormat="1">
      <c r="F90" s="117"/>
    </row>
    <row r="91" spans="6:6" customFormat="1">
      <c r="F91" s="117"/>
    </row>
    <row r="92" spans="6:6" customFormat="1">
      <c r="F92" s="117"/>
    </row>
    <row r="93" spans="6:6" customFormat="1">
      <c r="F93" s="117"/>
    </row>
    <row r="94" spans="6:6" customFormat="1">
      <c r="F94" s="117"/>
    </row>
    <row r="95" spans="6:6" customFormat="1">
      <c r="F95" s="117"/>
    </row>
    <row r="96" spans="6:6" customFormat="1">
      <c r="F96" s="117"/>
    </row>
    <row r="97" spans="6:6" customFormat="1">
      <c r="F97" s="117"/>
    </row>
    <row r="98" spans="6:6" customFormat="1">
      <c r="F98" s="117"/>
    </row>
    <row r="99" spans="6:6" customFormat="1">
      <c r="F99" s="117"/>
    </row>
    <row r="100" spans="6:6" customFormat="1">
      <c r="F100" s="117"/>
    </row>
    <row r="101" spans="6:6" customFormat="1">
      <c r="F101" s="117"/>
    </row>
    <row r="102" spans="6:6" customFormat="1">
      <c r="F102" s="117"/>
    </row>
    <row r="103" spans="6:6" customFormat="1">
      <c r="F103" s="117"/>
    </row>
    <row r="104" spans="6:6" customFormat="1">
      <c r="F104" s="117"/>
    </row>
    <row r="105" spans="6:6" customFormat="1">
      <c r="F105" s="117"/>
    </row>
    <row r="106" spans="6:6" customFormat="1">
      <c r="F106" s="117"/>
    </row>
    <row r="107" spans="6:6" customFormat="1">
      <c r="F107" s="117"/>
    </row>
    <row r="108" spans="6:6" customFormat="1">
      <c r="F108" s="117"/>
    </row>
    <row r="109" spans="6:6" customFormat="1">
      <c r="F109" s="117"/>
    </row>
    <row r="110" spans="6:6" customFormat="1">
      <c r="F110" s="117"/>
    </row>
    <row r="111" spans="6:6" customFormat="1">
      <c r="F111" s="117"/>
    </row>
    <row r="112" spans="6:6" customFormat="1">
      <c r="F112" s="117"/>
    </row>
    <row r="113" spans="6:6" customFormat="1">
      <c r="F113" s="117"/>
    </row>
    <row r="114" spans="6:6" customFormat="1">
      <c r="F114" s="117"/>
    </row>
    <row r="115" spans="6:6" customFormat="1">
      <c r="F115" s="117"/>
    </row>
    <row r="116" spans="6:6" customFormat="1">
      <c r="F116" s="117"/>
    </row>
    <row r="117" spans="6:6" customFormat="1">
      <c r="F117" s="117"/>
    </row>
    <row r="118" spans="6:6" customFormat="1">
      <c r="F118" s="117"/>
    </row>
    <row r="119" spans="6:6" customFormat="1">
      <c r="F119" s="117"/>
    </row>
    <row r="120" spans="6:6" customFormat="1">
      <c r="F120" s="117"/>
    </row>
    <row r="121" spans="6:6" customFormat="1">
      <c r="F121" s="117"/>
    </row>
    <row r="122" spans="6:6" customFormat="1">
      <c r="F122" s="117"/>
    </row>
    <row r="123" spans="6:6" customFormat="1">
      <c r="F123" s="117"/>
    </row>
    <row r="124" spans="6:6" customFormat="1">
      <c r="F124" s="117"/>
    </row>
    <row r="125" spans="6:6" customFormat="1">
      <c r="F125" s="117"/>
    </row>
    <row r="126" spans="6:6" customFormat="1">
      <c r="F126" s="117"/>
    </row>
    <row r="127" spans="6:6" customFormat="1">
      <c r="F127" s="117"/>
    </row>
    <row r="128" spans="6:6" customFormat="1">
      <c r="F128" s="117"/>
    </row>
    <row r="129" spans="6:6" customFormat="1">
      <c r="F129" s="117"/>
    </row>
    <row r="130" spans="6:6" customFormat="1">
      <c r="F130" s="117"/>
    </row>
    <row r="131" spans="6:6" customFormat="1">
      <c r="F131" s="117"/>
    </row>
    <row r="132" spans="6:6" customFormat="1">
      <c r="F132" s="117"/>
    </row>
    <row r="133" spans="6:6" customFormat="1">
      <c r="F133" s="117"/>
    </row>
    <row r="134" spans="6:6" customFormat="1">
      <c r="F134" s="117"/>
    </row>
    <row r="135" spans="6:6" customFormat="1">
      <c r="F135" s="117"/>
    </row>
    <row r="136" spans="6:6" customFormat="1">
      <c r="F136" s="117"/>
    </row>
    <row r="137" spans="6:6" customFormat="1">
      <c r="F137" s="117"/>
    </row>
    <row r="138" spans="6:6" customFormat="1">
      <c r="F138" s="117"/>
    </row>
    <row r="139" spans="6:6" customFormat="1">
      <c r="F139" s="117"/>
    </row>
    <row r="140" spans="6:6" customFormat="1">
      <c r="F140" s="117"/>
    </row>
    <row r="141" spans="6:6" customFormat="1">
      <c r="F141" s="117"/>
    </row>
    <row r="142" spans="6:6" customFormat="1">
      <c r="F142" s="117"/>
    </row>
    <row r="143" spans="6:6" customFormat="1">
      <c r="F143" s="117"/>
    </row>
    <row r="144" spans="6:6" customFormat="1">
      <c r="F144" s="117"/>
    </row>
    <row r="145" spans="6:6" customFormat="1">
      <c r="F145" s="117"/>
    </row>
    <row r="146" spans="6:6" customFormat="1">
      <c r="F146" s="117"/>
    </row>
    <row r="147" spans="6:6" customFormat="1">
      <c r="F147" s="117"/>
    </row>
    <row r="148" spans="6:6" customFormat="1">
      <c r="F148" s="117"/>
    </row>
    <row r="149" spans="6:6" customFormat="1">
      <c r="F149" s="117"/>
    </row>
    <row r="150" spans="6:6" customFormat="1">
      <c r="F150" s="117"/>
    </row>
    <row r="151" spans="6:6" customFormat="1">
      <c r="F151" s="117"/>
    </row>
    <row r="152" spans="6:6" customFormat="1">
      <c r="F152" s="117"/>
    </row>
    <row r="153" spans="6:6" customFormat="1">
      <c r="F153" s="117"/>
    </row>
    <row r="154" spans="6:6" customFormat="1">
      <c r="F154" s="117"/>
    </row>
    <row r="155" spans="6:6" customFormat="1">
      <c r="F155" s="117"/>
    </row>
    <row r="156" spans="6:6" customFormat="1">
      <c r="F156" s="117"/>
    </row>
    <row r="157" spans="6:6" customFormat="1">
      <c r="F157" s="117"/>
    </row>
    <row r="158" spans="6:6" customFormat="1">
      <c r="F158" s="117"/>
    </row>
    <row r="159" spans="6:6" customFormat="1">
      <c r="F159" s="117"/>
    </row>
    <row r="160" spans="6:6" customFormat="1">
      <c r="F160" s="117"/>
    </row>
    <row r="161" spans="6:6" customFormat="1">
      <c r="F161" s="117"/>
    </row>
    <row r="162" spans="6:6" customFormat="1">
      <c r="F162" s="117"/>
    </row>
    <row r="163" spans="6:6" customFormat="1">
      <c r="F163" s="117"/>
    </row>
    <row r="164" spans="6:6" customFormat="1">
      <c r="F164" s="117"/>
    </row>
    <row r="165" spans="6:6" customFormat="1">
      <c r="F165" s="117"/>
    </row>
    <row r="166" spans="6:6" customFormat="1">
      <c r="F166" s="117"/>
    </row>
    <row r="167" spans="6:6" customFormat="1">
      <c r="F167" s="117"/>
    </row>
    <row r="168" spans="6:6" customFormat="1">
      <c r="F168" s="117"/>
    </row>
    <row r="169" spans="6:6" customFormat="1">
      <c r="F169" s="117"/>
    </row>
    <row r="170" spans="6:6" customFormat="1">
      <c r="F170" s="117"/>
    </row>
    <row r="171" spans="6:6" customFormat="1">
      <c r="F171" s="117"/>
    </row>
    <row r="172" spans="6:6" customFormat="1">
      <c r="F172" s="117"/>
    </row>
    <row r="173" spans="6:6" customFormat="1">
      <c r="F173" s="117"/>
    </row>
    <row r="174" spans="6:6" customFormat="1">
      <c r="F174" s="117"/>
    </row>
    <row r="175" spans="6:6" customFormat="1">
      <c r="F175" s="117"/>
    </row>
    <row r="176" spans="6:6" customFormat="1">
      <c r="F176" s="117"/>
    </row>
    <row r="177" spans="6:6" customFormat="1">
      <c r="F177" s="117"/>
    </row>
    <row r="178" spans="6:6" customFormat="1">
      <c r="F178" s="117"/>
    </row>
    <row r="179" spans="6:6" customFormat="1">
      <c r="F179" s="117"/>
    </row>
    <row r="180" spans="6:6" customFormat="1">
      <c r="F180" s="117"/>
    </row>
    <row r="181" spans="6:6" customFormat="1">
      <c r="F181" s="117"/>
    </row>
    <row r="182" spans="6:6" customFormat="1">
      <c r="F182" s="117"/>
    </row>
    <row r="183" spans="6:6" customFormat="1">
      <c r="F183" s="117"/>
    </row>
    <row r="184" spans="6:6" customFormat="1">
      <c r="F184" s="117"/>
    </row>
    <row r="185" spans="6:6" customFormat="1">
      <c r="F185" s="117"/>
    </row>
    <row r="186" spans="6:6" customFormat="1">
      <c r="F186" s="117"/>
    </row>
    <row r="187" spans="6:6" customFormat="1">
      <c r="F187" s="117"/>
    </row>
    <row r="188" spans="6:6" customFormat="1">
      <c r="F188" s="117"/>
    </row>
    <row r="189" spans="6:6" customFormat="1">
      <c r="F189" s="117"/>
    </row>
    <row r="190" spans="6:6" customFormat="1">
      <c r="F190" s="117"/>
    </row>
    <row r="191" spans="6:6" customFormat="1">
      <c r="F191" s="117"/>
    </row>
    <row r="192" spans="6:6" customFormat="1">
      <c r="F192" s="117"/>
    </row>
    <row r="193" spans="6:6" customFormat="1">
      <c r="F193" s="117"/>
    </row>
    <row r="194" spans="6:6" customFormat="1">
      <c r="F194" s="117"/>
    </row>
    <row r="195" spans="6:6" customFormat="1">
      <c r="F195" s="117"/>
    </row>
    <row r="196" spans="6:6" customFormat="1">
      <c r="F196" s="117"/>
    </row>
    <row r="197" spans="6:6" customFormat="1">
      <c r="F197" s="117"/>
    </row>
    <row r="198" spans="6:6" customFormat="1">
      <c r="F198" s="117"/>
    </row>
    <row r="199" spans="6:6" customFormat="1">
      <c r="F199" s="117"/>
    </row>
    <row r="200" spans="6:6" customFormat="1">
      <c r="F200" s="117"/>
    </row>
    <row r="201" spans="6:6" customFormat="1">
      <c r="F201" s="117"/>
    </row>
    <row r="202" spans="6:6" customFormat="1">
      <c r="F202" s="117"/>
    </row>
    <row r="203" spans="6:6" customFormat="1">
      <c r="F203" s="117"/>
    </row>
    <row r="204" spans="6:6" customFormat="1">
      <c r="F204" s="117"/>
    </row>
    <row r="205" spans="6:6" customFormat="1">
      <c r="F205" s="117"/>
    </row>
    <row r="206" spans="6:6" customFormat="1">
      <c r="F206" s="117"/>
    </row>
    <row r="207" spans="6:6" customFormat="1">
      <c r="F207" s="117"/>
    </row>
    <row r="208" spans="6:6" customFormat="1">
      <c r="F208" s="117"/>
    </row>
    <row r="209" spans="6:6" customFormat="1">
      <c r="F209" s="117"/>
    </row>
    <row r="210" spans="6:6" customFormat="1">
      <c r="F210" s="117"/>
    </row>
    <row r="211" spans="6:6" customFormat="1">
      <c r="F211" s="117"/>
    </row>
    <row r="212" spans="6:6" customFormat="1">
      <c r="F212" s="117"/>
    </row>
    <row r="213" spans="6:6" customFormat="1">
      <c r="F213" s="117"/>
    </row>
    <row r="214" spans="6:6" customFormat="1">
      <c r="F214" s="117"/>
    </row>
    <row r="215" spans="6:6" customFormat="1">
      <c r="F215" s="117"/>
    </row>
    <row r="216" spans="6:6" customFormat="1">
      <c r="F216" s="117"/>
    </row>
    <row r="217" spans="6:6" customFormat="1">
      <c r="F217" s="117"/>
    </row>
    <row r="218" spans="6:6" customFormat="1">
      <c r="F218" s="117"/>
    </row>
    <row r="219" spans="6:6" customFormat="1">
      <c r="F219" s="117"/>
    </row>
    <row r="220" spans="6:6" customFormat="1">
      <c r="F220" s="117"/>
    </row>
    <row r="221" spans="6:6" customFormat="1">
      <c r="F221" s="117"/>
    </row>
    <row r="222" spans="6:6" customFormat="1">
      <c r="F222" s="117"/>
    </row>
    <row r="223" spans="6:6" customFormat="1">
      <c r="F223" s="117"/>
    </row>
    <row r="224" spans="6:6" customFormat="1">
      <c r="F224" s="117"/>
    </row>
    <row r="225" spans="6:6" customFormat="1">
      <c r="F225" s="117"/>
    </row>
    <row r="226" spans="6:6" customFormat="1">
      <c r="F226" s="117"/>
    </row>
    <row r="227" spans="6:6" customFormat="1">
      <c r="F227" s="117"/>
    </row>
    <row r="228" spans="6:6" customFormat="1">
      <c r="F228" s="117"/>
    </row>
    <row r="229" spans="6:6" customFormat="1">
      <c r="F229" s="117"/>
    </row>
    <row r="230" spans="6:6" customFormat="1">
      <c r="F230" s="117"/>
    </row>
    <row r="231" spans="6:6" customFormat="1">
      <c r="F231" s="117"/>
    </row>
    <row r="232" spans="6:6" customFormat="1">
      <c r="F232" s="117"/>
    </row>
    <row r="233" spans="6:6" customFormat="1">
      <c r="F233" s="117"/>
    </row>
    <row r="234" spans="6:6" customFormat="1">
      <c r="F234" s="117"/>
    </row>
    <row r="235" spans="6:6" customFormat="1">
      <c r="F235" s="117"/>
    </row>
    <row r="236" spans="6:6" customFormat="1">
      <c r="F236" s="117"/>
    </row>
    <row r="237" spans="6:6" customFormat="1">
      <c r="F237" s="117"/>
    </row>
    <row r="238" spans="6:6" customFormat="1">
      <c r="F238" s="117"/>
    </row>
    <row r="239" spans="6:6" customFormat="1">
      <c r="F239" s="117"/>
    </row>
    <row r="240" spans="6:6" customFormat="1">
      <c r="F240" s="117"/>
    </row>
    <row r="241" spans="6:6" customFormat="1">
      <c r="F241" s="117"/>
    </row>
    <row r="242" spans="6:6" customFormat="1">
      <c r="F242" s="117"/>
    </row>
    <row r="243" spans="6:6" customFormat="1">
      <c r="F243" s="117"/>
    </row>
    <row r="244" spans="6:6" customFormat="1">
      <c r="F244" s="117"/>
    </row>
    <row r="245" spans="6:6" customFormat="1">
      <c r="F245" s="117"/>
    </row>
    <row r="246" spans="6:6" customFormat="1">
      <c r="F246" s="117"/>
    </row>
    <row r="247" spans="6:6" customFormat="1">
      <c r="F247" s="117"/>
    </row>
    <row r="248" spans="6:6" customFormat="1">
      <c r="F248" s="117"/>
    </row>
    <row r="249" spans="6:6" customFormat="1">
      <c r="F249" s="117"/>
    </row>
    <row r="250" spans="6:6" customFormat="1">
      <c r="F250" s="117"/>
    </row>
    <row r="251" spans="6:6" customFormat="1">
      <c r="F251" s="117"/>
    </row>
    <row r="252" spans="6:6" customFormat="1">
      <c r="F252" s="117"/>
    </row>
    <row r="253" spans="6:6" customFormat="1">
      <c r="F253" s="117"/>
    </row>
    <row r="254" spans="6:6" customFormat="1">
      <c r="F254" s="117"/>
    </row>
    <row r="255" spans="6:6" customFormat="1">
      <c r="F255" s="117"/>
    </row>
    <row r="256" spans="6:6" customFormat="1">
      <c r="F256" s="117"/>
    </row>
    <row r="257" spans="6:6" customFormat="1">
      <c r="F257" s="117"/>
    </row>
    <row r="258" spans="6:6" customFormat="1">
      <c r="F258" s="117"/>
    </row>
    <row r="259" spans="6:6" customFormat="1">
      <c r="F259" s="117"/>
    </row>
  </sheetData>
  <mergeCells count="4">
    <mergeCell ref="A1:H1"/>
    <mergeCell ref="B3:F3"/>
    <mergeCell ref="G3:H3"/>
    <mergeCell ref="A3:A4"/>
  </mergeCells>
  <phoneticPr fontId="61" type="noConversion"/>
  <printOptions horizontalCentered="1"/>
  <pageMargins left="0.69930555555555596" right="0.69930555555555596" top="0.75138888888888899" bottom="0.75138888888888899" header="0.297916666666667" footer="0.297916666666667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46"/>
  <sheetViews>
    <sheetView view="pageBreakPreview" zoomScaleNormal="100" zoomScaleSheetLayoutView="100" workbookViewId="0">
      <selection activeCell="B5" sqref="B5:H14"/>
    </sheetView>
  </sheetViews>
  <sheetFormatPr defaultColWidth="9" defaultRowHeight="14.25"/>
  <cols>
    <col min="1" max="1" width="37.25" style="89" customWidth="1"/>
    <col min="2" max="2" width="9.875" style="89" customWidth="1"/>
    <col min="3" max="3" width="10.125" style="89" customWidth="1"/>
    <col min="4" max="5" width="10.125" style="94" customWidth="1"/>
    <col min="6" max="6" width="10.75" style="94" customWidth="1"/>
    <col min="7" max="7" width="13.625" style="94" customWidth="1"/>
    <col min="8" max="8" width="13" style="95" customWidth="1"/>
    <col min="9" max="9" width="19.5" style="89" customWidth="1"/>
    <col min="10" max="254" width="9" style="89"/>
  </cols>
  <sheetData>
    <row r="1" spans="1:8" s="88" customFormat="1" ht="48" customHeight="1">
      <c r="A1" s="314" t="s">
        <v>293</v>
      </c>
      <c r="B1" s="314"/>
      <c r="C1" s="314"/>
      <c r="D1" s="314"/>
      <c r="E1" s="314"/>
      <c r="F1" s="340"/>
      <c r="G1" s="314"/>
      <c r="H1" s="314"/>
    </row>
    <row r="2" spans="1:8" s="89" customFormat="1" ht="15" customHeight="1">
      <c r="D2" s="94"/>
      <c r="E2" s="94"/>
      <c r="F2" s="105"/>
      <c r="G2" s="94"/>
      <c r="H2" s="96" t="s">
        <v>1</v>
      </c>
    </row>
    <row r="3" spans="1:8" s="89" customFormat="1" ht="30" customHeight="1">
      <c r="A3" s="317" t="s">
        <v>2</v>
      </c>
      <c r="B3" s="315" t="s">
        <v>287</v>
      </c>
      <c r="C3" s="315"/>
      <c r="D3" s="315"/>
      <c r="E3" s="315"/>
      <c r="F3" s="341"/>
      <c r="G3" s="316" t="s">
        <v>288</v>
      </c>
      <c r="H3" s="316"/>
    </row>
    <row r="4" spans="1:8" s="90" customFormat="1" ht="36.75" customHeight="1">
      <c r="A4" s="317"/>
      <c r="B4" s="18" t="s">
        <v>3</v>
      </c>
      <c r="C4" s="18" t="s">
        <v>4</v>
      </c>
      <c r="D4" s="18" t="s">
        <v>5</v>
      </c>
      <c r="E4" s="106" t="s">
        <v>6</v>
      </c>
      <c r="F4" s="106" t="s">
        <v>292</v>
      </c>
      <c r="G4" s="18" t="s">
        <v>3</v>
      </c>
      <c r="H4" s="78" t="s">
        <v>289</v>
      </c>
    </row>
    <row r="5" spans="1:8" s="89" customFormat="1" ht="26.25" customHeight="1">
      <c r="A5" s="107" t="s">
        <v>218</v>
      </c>
      <c r="B5" s="108"/>
      <c r="C5" s="109"/>
      <c r="D5" s="109"/>
      <c r="E5" s="110"/>
      <c r="F5" s="110"/>
      <c r="G5" s="108"/>
      <c r="H5" s="111"/>
    </row>
    <row r="6" spans="1:8" s="91" customFormat="1" ht="26.25" customHeight="1">
      <c r="A6" s="112" t="s">
        <v>219</v>
      </c>
      <c r="B6" s="108"/>
      <c r="C6" s="109"/>
      <c r="D6" s="109"/>
      <c r="E6" s="110"/>
      <c r="F6" s="110"/>
      <c r="G6" s="108"/>
      <c r="H6" s="110"/>
    </row>
    <row r="7" spans="1:8" s="89" customFormat="1" ht="26.25" customHeight="1">
      <c r="A7" s="112" t="s">
        <v>220</v>
      </c>
      <c r="B7" s="108"/>
      <c r="C7" s="111"/>
      <c r="D7" s="111"/>
      <c r="E7" s="111"/>
      <c r="F7" s="111"/>
      <c r="G7" s="111"/>
      <c r="H7" s="111"/>
    </row>
    <row r="8" spans="1:8" s="89" customFormat="1" ht="26.25" customHeight="1">
      <c r="A8" s="112" t="s">
        <v>221</v>
      </c>
      <c r="B8" s="108"/>
      <c r="C8" s="111"/>
      <c r="D8" s="111"/>
      <c r="E8" s="111"/>
      <c r="F8" s="111"/>
      <c r="G8" s="113"/>
      <c r="H8" s="111"/>
    </row>
    <row r="9" spans="1:8" s="89" customFormat="1" ht="26.25" customHeight="1">
      <c r="A9" s="112" t="s">
        <v>222</v>
      </c>
      <c r="B9" s="108"/>
      <c r="C9" s="111"/>
      <c r="D9" s="111"/>
      <c r="E9" s="111"/>
      <c r="F9" s="111"/>
      <c r="G9" s="111"/>
      <c r="H9" s="111"/>
    </row>
    <row r="10" spans="1:8" s="92" customFormat="1" ht="26.25" customHeight="1">
      <c r="A10" s="112" t="s">
        <v>223</v>
      </c>
      <c r="B10" s="108"/>
      <c r="C10" s="111"/>
      <c r="D10" s="111"/>
      <c r="E10" s="111"/>
      <c r="F10" s="111"/>
      <c r="G10" s="111"/>
      <c r="H10" s="111"/>
    </row>
    <row r="11" spans="1:8" s="89" customFormat="1" ht="26.25" customHeight="1">
      <c r="A11" s="107" t="s">
        <v>218</v>
      </c>
      <c r="B11" s="108"/>
      <c r="C11" s="108"/>
      <c r="D11" s="108"/>
      <c r="E11" s="110"/>
      <c r="F11" s="110"/>
      <c r="G11" s="111"/>
      <c r="H11" s="111"/>
    </row>
    <row r="12" spans="1:8" s="89" customFormat="1" ht="26.25" customHeight="1">
      <c r="A12" s="112" t="s">
        <v>224</v>
      </c>
      <c r="B12" s="114">
        <v>43</v>
      </c>
      <c r="C12" s="114">
        <v>43</v>
      </c>
      <c r="D12" s="114">
        <v>43</v>
      </c>
      <c r="E12" s="115"/>
      <c r="F12" s="115"/>
      <c r="G12" s="114">
        <v>30</v>
      </c>
      <c r="H12" s="110"/>
    </row>
    <row r="13" spans="1:8" s="89" customFormat="1" ht="26.25" customHeight="1">
      <c r="A13" s="112" t="s">
        <v>225</v>
      </c>
      <c r="B13" s="114">
        <v>118</v>
      </c>
      <c r="C13" s="114">
        <v>118</v>
      </c>
      <c r="D13" s="114">
        <v>118</v>
      </c>
      <c r="E13" s="115"/>
      <c r="F13" s="115"/>
      <c r="G13" s="114">
        <v>31</v>
      </c>
      <c r="H13" s="110"/>
    </row>
    <row r="14" spans="1:8" s="93" customFormat="1" ht="26.25" customHeight="1">
      <c r="A14" s="107" t="s">
        <v>226</v>
      </c>
      <c r="B14" s="114">
        <f t="shared" ref="B14" si="0">SUM(B10:B13)</f>
        <v>161</v>
      </c>
      <c r="C14" s="114">
        <f t="shared" ref="C14:G14" si="1">SUM(C10:C13)</f>
        <v>161</v>
      </c>
      <c r="D14" s="114">
        <f t="shared" si="1"/>
        <v>161</v>
      </c>
      <c r="E14" s="114"/>
      <c r="F14" s="114"/>
      <c r="G14" s="114">
        <f t="shared" si="1"/>
        <v>61</v>
      </c>
      <c r="H14" s="111"/>
    </row>
    <row r="15" spans="1:8" s="89" customFormat="1" ht="24.6" customHeight="1">
      <c r="D15" s="94"/>
      <c r="E15" s="94"/>
      <c r="F15" s="105"/>
      <c r="G15" s="94"/>
      <c r="H15" s="95"/>
    </row>
    <row r="16" spans="1:8" s="89" customFormat="1" ht="15" customHeight="1">
      <c r="D16" s="94"/>
      <c r="E16" s="94"/>
      <c r="F16" s="105"/>
      <c r="G16" s="94"/>
      <c r="H16" s="95"/>
    </row>
    <row r="17" spans="4:8" s="89" customFormat="1" ht="15" customHeight="1">
      <c r="D17" s="94"/>
      <c r="E17" s="94"/>
      <c r="F17" s="105"/>
      <c r="G17" s="94"/>
      <c r="H17" s="95"/>
    </row>
    <row r="18" spans="4:8" s="89" customFormat="1" ht="15" customHeight="1">
      <c r="D18" s="94"/>
      <c r="E18" s="94"/>
      <c r="F18" s="105"/>
      <c r="G18" s="94"/>
      <c r="H18" s="95"/>
    </row>
    <row r="19" spans="4:8" s="89" customFormat="1">
      <c r="D19" s="94"/>
      <c r="E19" s="94"/>
      <c r="F19" s="105"/>
      <c r="G19" s="94"/>
      <c r="H19" s="95"/>
    </row>
    <row r="20" spans="4:8" customFormat="1"/>
    <row r="21" spans="4:8" customFormat="1"/>
    <row r="22" spans="4:8" customFormat="1"/>
    <row r="23" spans="4:8" customFormat="1"/>
    <row r="24" spans="4:8" customFormat="1"/>
    <row r="25" spans="4:8" customFormat="1"/>
    <row r="26" spans="4:8" customFormat="1"/>
    <row r="27" spans="4:8" customFormat="1"/>
    <row r="28" spans="4:8" customFormat="1"/>
    <row r="29" spans="4:8" customFormat="1"/>
    <row r="30" spans="4:8" customFormat="1"/>
    <row r="31" spans="4:8" customFormat="1"/>
    <row r="32" spans="4:8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</sheetData>
  <mergeCells count="4">
    <mergeCell ref="A1:H1"/>
    <mergeCell ref="B3:F3"/>
    <mergeCell ref="G3:H3"/>
    <mergeCell ref="A3:A4"/>
  </mergeCells>
  <phoneticPr fontId="61" type="noConversion"/>
  <printOptions horizontalCentered="1"/>
  <pageMargins left="0.70763888888888904" right="0.70763888888888904" top="0.75138888888888899" bottom="0.75138888888888899" header="0.31041666666666701" footer="0.31041666666666701"/>
  <pageSetup paperSize="9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256"/>
  <sheetViews>
    <sheetView view="pageBreakPreview" zoomScaleNormal="100" zoomScaleSheetLayoutView="100" workbookViewId="0">
      <selection activeCell="B5" sqref="B5:H16"/>
    </sheetView>
  </sheetViews>
  <sheetFormatPr defaultColWidth="9" defaultRowHeight="14.25"/>
  <cols>
    <col min="1" max="1" width="42.75" style="89" customWidth="1"/>
    <col min="2" max="2" width="9.875" style="89" customWidth="1"/>
    <col min="3" max="3" width="10.125" style="89" customWidth="1"/>
    <col min="4" max="5" width="10.125" style="94" customWidth="1"/>
    <col min="6" max="6" width="11.625" style="94" customWidth="1"/>
    <col min="7" max="7" width="13.625" style="94" customWidth="1"/>
    <col min="8" max="8" width="13" style="95" customWidth="1"/>
    <col min="9" max="9" width="19.5" style="89" customWidth="1"/>
    <col min="10" max="254" width="9" style="89"/>
  </cols>
  <sheetData>
    <row r="1" spans="1:8" s="88" customFormat="1" ht="48" customHeight="1">
      <c r="A1" s="314" t="s">
        <v>291</v>
      </c>
      <c r="B1" s="314"/>
      <c r="C1" s="314"/>
      <c r="D1" s="314"/>
      <c r="E1" s="314"/>
      <c r="F1" s="314"/>
      <c r="G1" s="314"/>
      <c r="H1" s="314"/>
    </row>
    <row r="2" spans="1:8" s="89" customFormat="1" ht="15" customHeight="1">
      <c r="D2" s="94"/>
      <c r="E2" s="94"/>
      <c r="F2" s="94"/>
      <c r="G2" s="94"/>
      <c r="H2" s="96" t="s">
        <v>1</v>
      </c>
    </row>
    <row r="3" spans="1:8" s="89" customFormat="1" ht="30" customHeight="1">
      <c r="A3" s="317" t="s">
        <v>2</v>
      </c>
      <c r="B3" s="315" t="s">
        <v>287</v>
      </c>
      <c r="C3" s="315"/>
      <c r="D3" s="315"/>
      <c r="E3" s="315"/>
      <c r="F3" s="343"/>
      <c r="G3" s="316" t="s">
        <v>288</v>
      </c>
      <c r="H3" s="316"/>
    </row>
    <row r="4" spans="1:8" s="90" customFormat="1" ht="36.75" customHeight="1">
      <c r="A4" s="317"/>
      <c r="B4" s="18" t="s">
        <v>3</v>
      </c>
      <c r="C4" s="18" t="s">
        <v>4</v>
      </c>
      <c r="D4" s="18" t="s">
        <v>5</v>
      </c>
      <c r="E4" s="18" t="s">
        <v>6</v>
      </c>
      <c r="F4" s="18" t="s">
        <v>292</v>
      </c>
      <c r="G4" s="18" t="s">
        <v>3</v>
      </c>
      <c r="H4" s="78" t="s">
        <v>289</v>
      </c>
    </row>
    <row r="5" spans="1:8" s="89" customFormat="1" ht="26.25" customHeight="1">
      <c r="A5" s="97" t="s">
        <v>227</v>
      </c>
      <c r="B5" s="98">
        <v>161</v>
      </c>
      <c r="C5" s="98">
        <v>19</v>
      </c>
      <c r="D5" s="98">
        <v>19</v>
      </c>
      <c r="E5" s="99">
        <f>D5/C5*100</f>
        <v>100</v>
      </c>
      <c r="F5" s="99">
        <v>67.857142857142861</v>
      </c>
      <c r="G5" s="98">
        <v>61</v>
      </c>
      <c r="H5" s="99">
        <f>G5/D5*100</f>
        <v>321.0526315789474</v>
      </c>
    </row>
    <row r="6" spans="1:8" s="91" customFormat="1" ht="26.25" customHeight="1">
      <c r="A6" s="100" t="s">
        <v>228</v>
      </c>
      <c r="B6" s="98">
        <v>161</v>
      </c>
      <c r="C6" s="98">
        <v>19</v>
      </c>
      <c r="D6" s="98">
        <v>19</v>
      </c>
      <c r="E6" s="99">
        <f>D6/C6*100</f>
        <v>100</v>
      </c>
      <c r="F6" s="99">
        <v>67.857142857142861</v>
      </c>
      <c r="G6" s="98">
        <v>61</v>
      </c>
      <c r="H6" s="99">
        <f t="shared" ref="H6:H7" si="0">G6/D6*100</f>
        <v>321.0526315789474</v>
      </c>
    </row>
    <row r="7" spans="1:8" s="89" customFormat="1" ht="26.25" customHeight="1">
      <c r="A7" s="101" t="s">
        <v>229</v>
      </c>
      <c r="B7" s="98">
        <v>161</v>
      </c>
      <c r="C7" s="98">
        <v>19</v>
      </c>
      <c r="D7" s="98">
        <v>19</v>
      </c>
      <c r="E7" s="99">
        <f t="shared" ref="E7" si="1">D7/C7*100</f>
        <v>100</v>
      </c>
      <c r="F7" s="99">
        <v>67.857142857142861</v>
      </c>
      <c r="G7" s="98">
        <v>61</v>
      </c>
      <c r="H7" s="99">
        <f t="shared" si="0"/>
        <v>321.0526315789474</v>
      </c>
    </row>
    <row r="8" spans="1:8" s="92" customFormat="1" ht="26.25" customHeight="1">
      <c r="A8" s="102" t="s">
        <v>230</v>
      </c>
      <c r="B8" s="98"/>
      <c r="C8" s="98"/>
      <c r="D8" s="98"/>
      <c r="E8" s="99"/>
      <c r="F8" s="99"/>
      <c r="G8" s="98"/>
      <c r="H8" s="99"/>
    </row>
    <row r="9" spans="1:8" s="89" customFormat="1" ht="26.25" customHeight="1">
      <c r="A9" s="102" t="s">
        <v>231</v>
      </c>
      <c r="B9" s="98"/>
      <c r="C9" s="98"/>
      <c r="D9" s="98"/>
      <c r="E9" s="99"/>
      <c r="F9" s="99"/>
      <c r="G9" s="98"/>
      <c r="H9" s="99"/>
    </row>
    <row r="10" spans="1:8" s="89" customFormat="1" ht="26.25" customHeight="1">
      <c r="A10" s="101" t="s">
        <v>232</v>
      </c>
      <c r="B10" s="98"/>
      <c r="C10" s="98"/>
      <c r="D10" s="98"/>
      <c r="E10" s="98"/>
      <c r="F10" s="98"/>
      <c r="G10" s="98"/>
      <c r="H10" s="99"/>
    </row>
    <row r="11" spans="1:8" s="93" customFormat="1" ht="26.25" customHeight="1">
      <c r="A11" s="101" t="s">
        <v>233</v>
      </c>
      <c r="B11" s="98"/>
      <c r="C11" s="98"/>
      <c r="D11" s="98"/>
      <c r="E11" s="98"/>
      <c r="F11" s="98"/>
      <c r="G11" s="98"/>
      <c r="H11" s="99"/>
    </row>
    <row r="12" spans="1:8" s="89" customFormat="1" ht="26.25" customHeight="1">
      <c r="A12" s="101" t="s">
        <v>234</v>
      </c>
      <c r="B12" s="98"/>
      <c r="C12" s="98"/>
      <c r="D12" s="98"/>
      <c r="E12" s="98"/>
      <c r="F12" s="98"/>
      <c r="G12" s="98"/>
      <c r="H12" s="99"/>
    </row>
    <row r="13" spans="1:8" s="89" customFormat="1" ht="24.6" customHeight="1">
      <c r="A13" s="97" t="s">
        <v>235</v>
      </c>
      <c r="B13" s="98">
        <v>161</v>
      </c>
      <c r="C13" s="98">
        <v>19</v>
      </c>
      <c r="D13" s="98">
        <v>19</v>
      </c>
      <c r="E13" s="98"/>
      <c r="F13" s="98"/>
      <c r="G13" s="98">
        <v>61</v>
      </c>
      <c r="H13" s="99"/>
    </row>
    <row r="14" spans="1:8" s="89" customFormat="1" ht="24.6" customHeight="1">
      <c r="A14" s="103" t="s">
        <v>236</v>
      </c>
      <c r="B14" s="98"/>
      <c r="C14" s="98">
        <v>111</v>
      </c>
      <c r="D14" s="98">
        <v>111</v>
      </c>
      <c r="E14" s="98"/>
      <c r="F14" s="98"/>
      <c r="G14" s="98"/>
      <c r="H14" s="98"/>
    </row>
    <row r="15" spans="1:8" s="89" customFormat="1" ht="26.25" customHeight="1">
      <c r="A15" s="103" t="s">
        <v>65</v>
      </c>
      <c r="B15" s="98"/>
      <c r="C15" s="98">
        <v>31</v>
      </c>
      <c r="D15" s="98">
        <v>31</v>
      </c>
      <c r="E15" s="98"/>
      <c r="F15" s="98"/>
      <c r="G15" s="98"/>
      <c r="H15" s="98"/>
    </row>
    <row r="16" spans="1:8" s="89" customFormat="1" ht="26.25" customHeight="1">
      <c r="A16" s="97" t="s">
        <v>237</v>
      </c>
      <c r="B16" s="98">
        <f t="shared" ref="B16" si="2">SUM(B13:B15)</f>
        <v>161</v>
      </c>
      <c r="C16" s="98">
        <f t="shared" ref="C16:G16" si="3">SUM(C13:C15)</f>
        <v>161</v>
      </c>
      <c r="D16" s="98">
        <f t="shared" si="3"/>
        <v>161</v>
      </c>
      <c r="E16" s="98"/>
      <c r="F16" s="98"/>
      <c r="G16" s="98">
        <f t="shared" si="3"/>
        <v>61</v>
      </c>
      <c r="H16" s="98"/>
    </row>
    <row r="17" spans="4:8" s="89" customFormat="1" ht="26.25" customHeight="1">
      <c r="D17" s="94"/>
      <c r="E17" s="94"/>
      <c r="F17" s="104"/>
      <c r="G17" s="94"/>
      <c r="H17" s="95"/>
    </row>
    <row r="18" spans="4:8" s="89" customFormat="1" ht="15" customHeight="1">
      <c r="D18" s="94"/>
      <c r="E18" s="94"/>
      <c r="F18" s="94"/>
      <c r="G18" s="94"/>
      <c r="H18" s="95"/>
    </row>
    <row r="19" spans="4:8" s="89" customFormat="1" ht="15" customHeight="1">
      <c r="D19" s="94"/>
      <c r="E19" s="94"/>
      <c r="F19" s="94"/>
      <c r="G19" s="94"/>
      <c r="H19" s="95"/>
    </row>
    <row r="20" spans="4:8" s="89" customFormat="1" ht="15" customHeight="1">
      <c r="D20" s="94"/>
      <c r="E20" s="94"/>
      <c r="F20" s="94"/>
      <c r="G20" s="94"/>
      <c r="H20" s="95"/>
    </row>
    <row r="21" spans="4:8" s="89" customFormat="1" ht="15" customHeight="1">
      <c r="D21" s="94"/>
      <c r="E21" s="94"/>
      <c r="F21" s="94"/>
      <c r="G21" s="94"/>
      <c r="H21" s="95"/>
    </row>
    <row r="22" spans="4:8" s="89" customFormat="1" ht="15" customHeight="1">
      <c r="D22" s="94"/>
      <c r="E22" s="94"/>
      <c r="F22" s="94"/>
      <c r="G22" s="94"/>
      <c r="H22" s="95"/>
    </row>
    <row r="23" spans="4:8" s="89" customFormat="1" ht="15" customHeight="1">
      <c r="D23" s="94"/>
      <c r="E23" s="94"/>
      <c r="F23" s="94"/>
      <c r="G23" s="94"/>
      <c r="H23" s="95"/>
    </row>
    <row r="24" spans="4:8" s="89" customFormat="1" ht="15" customHeight="1">
      <c r="D24" s="94"/>
      <c r="E24" s="94"/>
      <c r="F24" s="94"/>
      <c r="G24" s="94"/>
      <c r="H24" s="95"/>
    </row>
    <row r="25" spans="4:8" s="89" customFormat="1" ht="15" customHeight="1">
      <c r="D25" s="94"/>
      <c r="E25" s="94"/>
      <c r="F25" s="94"/>
      <c r="G25" s="94"/>
      <c r="H25" s="95"/>
    </row>
    <row r="26" spans="4:8" s="89" customFormat="1" ht="15" customHeight="1">
      <c r="D26" s="94"/>
      <c r="E26" s="94"/>
      <c r="F26" s="94"/>
      <c r="G26" s="94"/>
      <c r="H26" s="95"/>
    </row>
    <row r="27" spans="4:8" customFormat="1"/>
    <row r="28" spans="4:8" customFormat="1"/>
    <row r="29" spans="4:8" customFormat="1"/>
    <row r="30" spans="4:8" customFormat="1"/>
    <row r="31" spans="4:8" customFormat="1"/>
    <row r="32" spans="4:8" customFormat="1"/>
    <row r="33" customFormat="1"/>
    <row r="34" customFormat="1"/>
    <row r="35" customFormat="1"/>
    <row r="36" customFormat="1"/>
    <row r="37" customFormat="1"/>
    <row r="38" customFormat="1"/>
    <row r="39" customFormat="1"/>
    <row r="40" customFormat="1"/>
    <row r="41" customFormat="1"/>
    <row r="42" customFormat="1"/>
    <row r="43" customFormat="1"/>
    <row r="44" customFormat="1"/>
    <row r="45" customFormat="1"/>
    <row r="46" customFormat="1"/>
    <row r="47" customFormat="1"/>
    <row r="48" customFormat="1"/>
    <row r="49" customFormat="1"/>
    <row r="50" customFormat="1"/>
    <row r="51" customFormat="1"/>
    <row r="52" customFormat="1"/>
    <row r="53" customFormat="1"/>
    <row r="54" customFormat="1"/>
    <row r="55" customFormat="1"/>
    <row r="56" customFormat="1"/>
    <row r="57" customFormat="1"/>
    <row r="58" customFormat="1"/>
    <row r="59" customFormat="1"/>
    <row r="60" customFormat="1"/>
    <row r="61" customFormat="1"/>
    <row r="62" customFormat="1"/>
    <row r="63" customFormat="1"/>
    <row r="64" customFormat="1"/>
    <row r="65" customFormat="1"/>
    <row r="66" customFormat="1"/>
    <row r="67" customFormat="1"/>
    <row r="68" customFormat="1"/>
    <row r="69" customFormat="1"/>
    <row r="70" customFormat="1"/>
    <row r="71" customFormat="1"/>
    <row r="72" customFormat="1"/>
    <row r="73" customFormat="1"/>
    <row r="74" customFormat="1"/>
    <row r="75" customFormat="1"/>
    <row r="76" customFormat="1"/>
    <row r="77" customFormat="1"/>
    <row r="78" customFormat="1"/>
    <row r="79" customFormat="1"/>
    <row r="80" customFormat="1"/>
    <row r="81" customFormat="1"/>
    <row r="82" customFormat="1"/>
    <row r="83" customFormat="1"/>
    <row r="84" customFormat="1"/>
    <row r="85" customFormat="1"/>
    <row r="86" customFormat="1"/>
    <row r="87" customFormat="1"/>
    <row r="88" customFormat="1"/>
    <row r="89" customFormat="1"/>
    <row r="90" customFormat="1"/>
    <row r="91" customFormat="1"/>
    <row r="92" customFormat="1"/>
    <row r="93" customFormat="1"/>
    <row r="94" customFormat="1"/>
    <row r="95" customFormat="1"/>
    <row r="96" customFormat="1"/>
    <row r="97" customFormat="1"/>
    <row r="98" customFormat="1"/>
    <row r="99" customFormat="1"/>
    <row r="100" customFormat="1"/>
    <row r="101" customFormat="1"/>
    <row r="102" customFormat="1"/>
    <row r="103" customFormat="1"/>
    <row r="104" customFormat="1"/>
    <row r="105" customFormat="1"/>
    <row r="106" customFormat="1"/>
    <row r="107" customFormat="1"/>
    <row r="108" customFormat="1"/>
    <row r="109" customFormat="1"/>
    <row r="110" customFormat="1"/>
    <row r="111" customFormat="1"/>
    <row r="112" customFormat="1"/>
    <row r="113" customFormat="1"/>
    <row r="114" customFormat="1"/>
    <row r="115" customFormat="1"/>
    <row r="116" customFormat="1"/>
    <row r="117" customFormat="1"/>
    <row r="118" customFormat="1"/>
    <row r="119" customFormat="1"/>
    <row r="120" customFormat="1"/>
    <row r="121" customFormat="1"/>
    <row r="122" customFormat="1"/>
    <row r="123" customFormat="1"/>
    <row r="124" customFormat="1"/>
    <row r="125" customFormat="1"/>
    <row r="126" customFormat="1"/>
    <row r="127" customFormat="1"/>
    <row r="128" customFormat="1"/>
    <row r="129" customFormat="1"/>
    <row r="130" customFormat="1"/>
    <row r="131" customFormat="1"/>
    <row r="132" customFormat="1"/>
    <row r="133" customFormat="1"/>
    <row r="134" customFormat="1"/>
    <row r="135" customFormat="1"/>
    <row r="136" customFormat="1"/>
    <row r="137" customFormat="1"/>
    <row r="138" customFormat="1"/>
    <row r="139" customFormat="1"/>
    <row r="140" customFormat="1"/>
    <row r="141" customFormat="1"/>
    <row r="142" customFormat="1"/>
    <row r="143" customFormat="1"/>
    <row r="144" customFormat="1"/>
    <row r="145" customFormat="1"/>
    <row r="146" customFormat="1"/>
    <row r="147" customFormat="1"/>
    <row r="148" customFormat="1"/>
    <row r="149" customFormat="1"/>
    <row r="150" customFormat="1"/>
    <row r="151" customFormat="1"/>
    <row r="152" customFormat="1"/>
    <row r="153" customFormat="1"/>
    <row r="154" customFormat="1"/>
    <row r="155" customFormat="1"/>
    <row r="156" customFormat="1"/>
    <row r="157" customFormat="1"/>
    <row r="158" customFormat="1"/>
    <row r="159" customFormat="1"/>
    <row r="160" customFormat="1"/>
    <row r="161" customFormat="1"/>
    <row r="162" customFormat="1"/>
    <row r="163" customFormat="1"/>
    <row r="164" customFormat="1"/>
    <row r="165" customFormat="1"/>
    <row r="166" customFormat="1"/>
    <row r="167" customFormat="1"/>
    <row r="168" customFormat="1"/>
    <row r="169" customFormat="1"/>
    <row r="170" customFormat="1"/>
    <row r="171" customFormat="1"/>
    <row r="172" customFormat="1"/>
    <row r="173" customFormat="1"/>
    <row r="174" customFormat="1"/>
    <row r="175" customFormat="1"/>
    <row r="176" customFormat="1"/>
    <row r="177" customFormat="1"/>
    <row r="178" customFormat="1"/>
    <row r="179" customFormat="1"/>
    <row r="180" customFormat="1"/>
    <row r="181" customFormat="1"/>
    <row r="182" customFormat="1"/>
    <row r="183" customFormat="1"/>
    <row r="184" customFormat="1"/>
    <row r="185" customFormat="1"/>
    <row r="186" customFormat="1"/>
    <row r="187" customFormat="1"/>
    <row r="188" customFormat="1"/>
    <row r="189" customFormat="1"/>
    <row r="190" customFormat="1"/>
    <row r="191" customFormat="1"/>
    <row r="192" customFormat="1"/>
    <row r="193" customFormat="1"/>
    <row r="194" customFormat="1"/>
    <row r="195" customFormat="1"/>
    <row r="196" customFormat="1"/>
    <row r="197" customFormat="1"/>
    <row r="198" customFormat="1"/>
    <row r="199" customFormat="1"/>
    <row r="200" customFormat="1"/>
    <row r="201" customFormat="1"/>
    <row r="202" customFormat="1"/>
    <row r="203" customFormat="1"/>
    <row r="204" customFormat="1"/>
    <row r="205" customFormat="1"/>
    <row r="206" customFormat="1"/>
    <row r="207" customFormat="1"/>
    <row r="208" customFormat="1"/>
    <row r="209" customFormat="1"/>
    <row r="210" customFormat="1"/>
    <row r="211" customFormat="1"/>
    <row r="212" customFormat="1"/>
    <row r="213" customFormat="1"/>
    <row r="214" customFormat="1"/>
    <row r="215" customFormat="1"/>
    <row r="216" customFormat="1"/>
    <row r="217" customFormat="1"/>
    <row r="218" customFormat="1"/>
    <row r="219" customFormat="1"/>
    <row r="220" customFormat="1"/>
    <row r="221" customFormat="1"/>
    <row r="222" customFormat="1"/>
    <row r="223" customFormat="1"/>
    <row r="224" customFormat="1"/>
    <row r="225" customFormat="1"/>
    <row r="226" customFormat="1"/>
    <row r="227" customFormat="1"/>
    <row r="228" customFormat="1"/>
    <row r="229" customFormat="1"/>
    <row r="230" customFormat="1"/>
    <row r="231" customFormat="1"/>
    <row r="232" customFormat="1"/>
    <row r="233" customFormat="1"/>
    <row r="234" customFormat="1"/>
    <row r="235" customFormat="1"/>
    <row r="236" customFormat="1"/>
    <row r="237" customFormat="1"/>
    <row r="238" customFormat="1"/>
    <row r="239" customFormat="1"/>
    <row r="240" customFormat="1"/>
    <row r="241" customFormat="1"/>
    <row r="242" customFormat="1"/>
    <row r="243" customFormat="1"/>
    <row r="244" customFormat="1"/>
    <row r="245" customFormat="1"/>
    <row r="246" customFormat="1"/>
    <row r="247" customFormat="1"/>
    <row r="248" customFormat="1"/>
    <row r="249" customFormat="1"/>
    <row r="250" customFormat="1"/>
    <row r="251" customFormat="1"/>
    <row r="252" customFormat="1"/>
    <row r="253" customFormat="1"/>
    <row r="254" customFormat="1"/>
    <row r="255" customFormat="1"/>
    <row r="256" customFormat="1"/>
  </sheetData>
  <mergeCells count="4">
    <mergeCell ref="A1:H1"/>
    <mergeCell ref="B3:F3"/>
    <mergeCell ref="G3:H3"/>
    <mergeCell ref="A3:A4"/>
  </mergeCells>
  <phoneticPr fontId="61" type="noConversion"/>
  <printOptions horizontalCentered="1"/>
  <pageMargins left="0.69930555555555596" right="0.69930555555555596" top="0.75138888888888899" bottom="0.75138888888888899" header="0.297916666666667" footer="0.297916666666667"/>
  <pageSetup paperSize="9" scale="96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"/>
  <sheetViews>
    <sheetView showGridLines="0" view="pageBreakPreview" zoomScaleNormal="70" zoomScaleSheetLayoutView="100" workbookViewId="0">
      <selection sqref="A1:G1"/>
    </sheetView>
  </sheetViews>
  <sheetFormatPr defaultColWidth="9" defaultRowHeight="14.25"/>
  <cols>
    <col min="1" max="1" width="45.5" style="69" customWidth="1"/>
    <col min="2" max="4" width="12.75" style="43" customWidth="1"/>
    <col min="5" max="5" width="12.75" style="69" customWidth="1"/>
    <col min="6" max="6" width="12.25" style="43" customWidth="1"/>
    <col min="7" max="7" width="12.25" style="69" customWidth="1"/>
    <col min="8" max="16384" width="9" style="69"/>
  </cols>
  <sheetData>
    <row r="1" spans="1:8" s="71" customFormat="1" ht="48" customHeight="1">
      <c r="A1" s="333" t="s">
        <v>286</v>
      </c>
      <c r="B1" s="333"/>
      <c r="C1" s="333"/>
      <c r="D1" s="333"/>
      <c r="E1" s="333"/>
      <c r="F1" s="333"/>
      <c r="G1" s="333"/>
    </row>
    <row r="2" spans="1:8">
      <c r="A2" s="32"/>
      <c r="G2" s="73" t="s">
        <v>1</v>
      </c>
    </row>
    <row r="3" spans="1:8" s="72" customFormat="1" ht="33" customHeight="1">
      <c r="A3" s="317" t="s">
        <v>2</v>
      </c>
      <c r="B3" s="344" t="s">
        <v>287</v>
      </c>
      <c r="C3" s="345"/>
      <c r="D3" s="345"/>
      <c r="E3" s="345"/>
      <c r="F3" s="320" t="s">
        <v>288</v>
      </c>
      <c r="G3" s="320"/>
    </row>
    <row r="4" spans="1:8" s="72" customFormat="1" ht="33" customHeight="1">
      <c r="A4" s="317"/>
      <c r="B4" s="75" t="s">
        <v>3</v>
      </c>
      <c r="C4" s="75" t="s">
        <v>4</v>
      </c>
      <c r="D4" s="76" t="s">
        <v>5</v>
      </c>
      <c r="E4" s="77" t="s">
        <v>37</v>
      </c>
      <c r="F4" s="75" t="s">
        <v>3</v>
      </c>
      <c r="G4" s="78" t="s">
        <v>289</v>
      </c>
    </row>
    <row r="5" spans="1:8" ht="33" customHeight="1">
      <c r="A5" s="79" t="s">
        <v>181</v>
      </c>
      <c r="B5" s="80"/>
      <c r="C5" s="80"/>
      <c r="D5" s="80"/>
      <c r="E5" s="81"/>
      <c r="F5" s="82"/>
      <c r="G5" s="83"/>
      <c r="H5" s="84"/>
    </row>
    <row r="6" spans="1:8" ht="33" customHeight="1">
      <c r="A6" s="85" t="s">
        <v>182</v>
      </c>
      <c r="B6" s="80"/>
      <c r="C6" s="80"/>
      <c r="D6" s="80"/>
      <c r="E6" s="81"/>
      <c r="F6" s="82"/>
      <c r="G6" s="83"/>
      <c r="H6" s="84"/>
    </row>
    <row r="7" spans="1:8" ht="33" customHeight="1">
      <c r="A7" s="86"/>
      <c r="B7" s="80"/>
      <c r="C7" s="80"/>
      <c r="D7" s="80"/>
      <c r="E7" s="81"/>
      <c r="F7" s="82"/>
      <c r="G7" s="83"/>
      <c r="H7" s="84"/>
    </row>
    <row r="8" spans="1:8" ht="33" customHeight="1">
      <c r="A8" s="85" t="s">
        <v>183</v>
      </c>
      <c r="B8" s="80"/>
      <c r="C8" s="80"/>
      <c r="D8" s="80"/>
      <c r="E8" s="81"/>
      <c r="F8" s="82"/>
      <c r="G8" s="83"/>
      <c r="H8" s="84"/>
    </row>
    <row r="9" spans="1:8" ht="33" customHeight="1">
      <c r="A9" s="86"/>
      <c r="B9" s="80"/>
      <c r="C9" s="80"/>
      <c r="D9" s="80"/>
      <c r="E9" s="81"/>
      <c r="F9" s="82"/>
      <c r="G9" s="83"/>
      <c r="H9" s="84"/>
    </row>
    <row r="10" spans="1:8" ht="33" customHeight="1">
      <c r="A10" s="87"/>
      <c r="B10" s="80"/>
      <c r="C10" s="80"/>
      <c r="D10" s="80"/>
      <c r="E10" s="81"/>
      <c r="F10" s="82"/>
      <c r="G10" s="83"/>
      <c r="H10" s="84"/>
    </row>
    <row r="11" spans="1:8" ht="33" customHeight="1">
      <c r="A11" s="87"/>
      <c r="B11" s="80"/>
      <c r="C11" s="80"/>
      <c r="D11" s="80"/>
      <c r="E11" s="81"/>
      <c r="F11" s="82"/>
      <c r="G11" s="83"/>
      <c r="H11" s="84"/>
    </row>
    <row r="12" spans="1:8" ht="33" customHeight="1">
      <c r="A12" s="295" t="s">
        <v>290</v>
      </c>
    </row>
  </sheetData>
  <mergeCells count="4">
    <mergeCell ref="A1:G1"/>
    <mergeCell ref="B3:E3"/>
    <mergeCell ref="F3:G3"/>
    <mergeCell ref="A3:A4"/>
  </mergeCells>
  <phoneticPr fontId="61" type="noConversion"/>
  <printOptions horizontalCentered="1"/>
  <pageMargins left="0.59027777777777801" right="0.59027777777777801" top="0.98402777777777795" bottom="0.59027777777777801" header="0.59027777777777801" footer="0.235416666666667"/>
  <pageSetup paperSize="9" scale="94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view="pageBreakPreview" zoomScaleNormal="100" zoomScaleSheetLayoutView="100" workbookViewId="0">
      <selection sqref="A1:E1"/>
    </sheetView>
  </sheetViews>
  <sheetFormatPr defaultColWidth="9" defaultRowHeight="26.1" customHeight="1"/>
  <cols>
    <col min="1" max="2" width="26.875" style="44" customWidth="1"/>
    <col min="3" max="3" width="18" style="45" customWidth="1"/>
    <col min="4" max="4" width="38.5" style="46" customWidth="1"/>
    <col min="5" max="5" width="22.25" style="44" customWidth="1"/>
    <col min="6" max="16384" width="9" style="47"/>
  </cols>
  <sheetData>
    <row r="1" spans="1:7" s="42" customFormat="1" ht="26.1" customHeight="1">
      <c r="A1" s="329" t="s">
        <v>284</v>
      </c>
      <c r="B1" s="329"/>
      <c r="C1" s="329"/>
      <c r="D1" s="329"/>
      <c r="E1" s="329"/>
    </row>
    <row r="2" spans="1:7" ht="26.1" customHeight="1">
      <c r="A2" s="48"/>
      <c r="B2" s="48"/>
      <c r="C2" s="48"/>
      <c r="D2" s="48"/>
      <c r="E2" s="48"/>
    </row>
    <row r="3" spans="1:7" ht="26.1" customHeight="1">
      <c r="A3" s="49"/>
      <c r="B3" s="50"/>
      <c r="C3" s="51"/>
      <c r="D3" s="52"/>
      <c r="E3" s="53" t="s">
        <v>1</v>
      </c>
    </row>
    <row r="4" spans="1:7" ht="26.1" customHeight="1">
      <c r="A4" s="54" t="s">
        <v>149</v>
      </c>
      <c r="B4" s="54" t="s">
        <v>150</v>
      </c>
      <c r="C4" s="55" t="s">
        <v>151</v>
      </c>
      <c r="D4" s="56" t="s">
        <v>77</v>
      </c>
      <c r="E4" s="54" t="s">
        <v>152</v>
      </c>
    </row>
    <row r="5" spans="1:7" ht="26.1" customHeight="1">
      <c r="A5" s="57" t="s">
        <v>153</v>
      </c>
      <c r="B5" s="57"/>
      <c r="C5" s="58"/>
      <c r="D5" s="59"/>
      <c r="E5" s="60"/>
    </row>
    <row r="6" spans="1:7" ht="26.1" customHeight="1">
      <c r="A6" s="61"/>
      <c r="B6" s="61"/>
      <c r="C6" s="62"/>
      <c r="D6" s="63"/>
      <c r="E6" s="60"/>
    </row>
    <row r="7" spans="1:7" ht="26.1" customHeight="1">
      <c r="A7" s="64"/>
      <c r="B7" s="64"/>
      <c r="C7" s="65"/>
      <c r="D7" s="64"/>
      <c r="E7" s="66"/>
    </row>
    <row r="8" spans="1:7" ht="26.1" customHeight="1">
      <c r="A8" s="67"/>
      <c r="B8" s="67"/>
      <c r="C8" s="65"/>
      <c r="D8" s="64"/>
      <c r="E8" s="66"/>
    </row>
    <row r="9" spans="1:7" ht="26.1" customHeight="1">
      <c r="A9" s="68"/>
      <c r="B9" s="68"/>
      <c r="C9" s="62"/>
      <c r="D9" s="63"/>
      <c r="E9" s="60"/>
    </row>
    <row r="10" spans="1:7" ht="26.1" customHeight="1">
      <c r="A10" s="67"/>
      <c r="B10" s="67"/>
      <c r="C10" s="65"/>
      <c r="D10" s="64"/>
      <c r="E10" s="66"/>
    </row>
    <row r="11" spans="1:7" s="43" customFormat="1" ht="33" customHeight="1">
      <c r="A11" s="295" t="s">
        <v>285</v>
      </c>
      <c r="E11" s="69"/>
      <c r="G11" s="69"/>
    </row>
    <row r="12" spans="1:7" ht="26.1" customHeight="1">
      <c r="E12" s="70"/>
    </row>
    <row r="13" spans="1:7" ht="26.1" customHeight="1">
      <c r="E13" s="70"/>
    </row>
    <row r="14" spans="1:7" ht="26.1" customHeight="1">
      <c r="E14" s="70"/>
    </row>
    <row r="15" spans="1:7" ht="26.1" customHeight="1">
      <c r="E15" s="70"/>
    </row>
    <row r="16" spans="1:7" ht="26.1" customHeight="1">
      <c r="E16" s="70"/>
    </row>
    <row r="17" spans="5:5" ht="26.1" customHeight="1">
      <c r="E17" s="70"/>
    </row>
    <row r="18" spans="5:5" ht="26.1" customHeight="1">
      <c r="E18" s="70"/>
    </row>
    <row r="19" spans="5:5" ht="26.1" customHeight="1">
      <c r="E19" s="70"/>
    </row>
    <row r="20" spans="5:5" ht="26.1" customHeight="1">
      <c r="E20" s="70"/>
    </row>
    <row r="21" spans="5:5" ht="26.1" customHeight="1">
      <c r="E21" s="70"/>
    </row>
    <row r="22" spans="5:5" ht="26.1" customHeight="1">
      <c r="E22" s="70"/>
    </row>
    <row r="23" spans="5:5" ht="26.1" customHeight="1">
      <c r="E23" s="70"/>
    </row>
    <row r="24" spans="5:5" ht="26.1" customHeight="1">
      <c r="E24" s="70"/>
    </row>
    <row r="25" spans="5:5" ht="26.1" customHeight="1">
      <c r="E25" s="70"/>
    </row>
    <row r="26" spans="5:5" ht="26.1" customHeight="1">
      <c r="E26" s="70"/>
    </row>
  </sheetData>
  <mergeCells count="1">
    <mergeCell ref="A1:E1"/>
  </mergeCells>
  <phoneticPr fontId="61" type="noConversion"/>
  <printOptions horizontalCentered="1"/>
  <pageMargins left="0.59027777777777801" right="0.59027777777777801" top="0.78680555555555598" bottom="0.78680555555555598" header="0.74791666666666701" footer="0.74791666666666701"/>
  <pageSetup paperSize="9" scale="95" fitToHeight="2" orientation="landscape" useFirstPageNumber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38"/>
  <sheetViews>
    <sheetView view="pageBreakPreview" zoomScaleNormal="100" zoomScaleSheetLayoutView="100" workbookViewId="0">
      <selection activeCell="A2" sqref="A2:K2"/>
    </sheetView>
  </sheetViews>
  <sheetFormatPr defaultColWidth="9" defaultRowHeight="14.25"/>
  <cols>
    <col min="1" max="5" width="9" style="36"/>
    <col min="6" max="6" width="26.375" style="36" customWidth="1"/>
    <col min="7" max="16384" width="9" style="36"/>
  </cols>
  <sheetData>
    <row r="1" spans="1:11" ht="138" customHeight="1">
      <c r="J1" s="330"/>
      <c r="K1" s="330"/>
    </row>
    <row r="2" spans="1:11" ht="71.25" customHeight="1">
      <c r="A2" s="331" t="s">
        <v>238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</row>
    <row r="3" spans="1:11" ht="70.5" customHeight="1"/>
    <row r="4" spans="1:11" ht="92.25" customHeight="1">
      <c r="A4" s="338"/>
      <c r="B4" s="338"/>
      <c r="C4" s="338"/>
      <c r="D4" s="338"/>
      <c r="E4" s="338"/>
      <c r="F4" s="338"/>
      <c r="G4" s="338"/>
      <c r="H4" s="338"/>
      <c r="I4" s="338"/>
      <c r="J4" s="338"/>
      <c r="K4" s="338"/>
    </row>
    <row r="5" spans="1:11" ht="14.25" customHeight="1">
      <c r="E5" s="339"/>
      <c r="F5" s="339"/>
      <c r="G5" s="339"/>
    </row>
    <row r="6" spans="1:11" ht="14.25" customHeight="1">
      <c r="E6" s="339"/>
      <c r="F6" s="339"/>
      <c r="G6" s="339"/>
    </row>
    <row r="7" spans="1:11" ht="14.25" customHeight="1">
      <c r="E7" s="339"/>
      <c r="F7" s="339"/>
      <c r="G7" s="339"/>
    </row>
    <row r="8" spans="1:11" ht="6" customHeight="1">
      <c r="A8" s="335"/>
      <c r="B8" s="335"/>
      <c r="C8" s="335"/>
      <c r="D8" s="335"/>
      <c r="E8" s="335"/>
      <c r="F8" s="335"/>
      <c r="G8" s="335"/>
      <c r="H8" s="335"/>
      <c r="I8" s="335"/>
      <c r="J8" s="335"/>
      <c r="K8" s="335"/>
    </row>
    <row r="9" spans="1:11" hidden="1">
      <c r="A9" s="335"/>
      <c r="B9" s="335"/>
      <c r="C9" s="335"/>
      <c r="D9" s="335"/>
      <c r="E9" s="335"/>
      <c r="F9" s="335"/>
      <c r="G9" s="335"/>
      <c r="H9" s="335"/>
      <c r="I9" s="335"/>
      <c r="J9" s="335"/>
      <c r="K9" s="335"/>
    </row>
    <row r="10" spans="1:11" hidden="1">
      <c r="A10" s="335"/>
      <c r="B10" s="335"/>
      <c r="C10" s="335"/>
      <c r="D10" s="335"/>
      <c r="E10" s="335"/>
      <c r="F10" s="335"/>
      <c r="G10" s="335"/>
      <c r="H10" s="335"/>
      <c r="I10" s="335"/>
      <c r="J10" s="335"/>
      <c r="K10" s="335"/>
    </row>
    <row r="11" spans="1:11" hidden="1">
      <c r="A11" s="335"/>
      <c r="B11" s="335"/>
      <c r="C11" s="335"/>
      <c r="D11" s="335"/>
      <c r="E11" s="335"/>
      <c r="F11" s="335"/>
      <c r="G11" s="335"/>
      <c r="H11" s="335"/>
      <c r="I11" s="335"/>
      <c r="J11" s="335"/>
      <c r="K11" s="335"/>
    </row>
    <row r="12" spans="1:11">
      <c r="A12" s="335"/>
      <c r="B12" s="335"/>
      <c r="C12" s="335"/>
      <c r="D12" s="335"/>
      <c r="E12" s="335"/>
      <c r="F12" s="335"/>
      <c r="G12" s="335"/>
      <c r="H12" s="335"/>
      <c r="I12" s="335"/>
      <c r="J12" s="335"/>
      <c r="K12" s="335"/>
    </row>
    <row r="13" spans="1:11">
      <c r="A13" s="335"/>
      <c r="B13" s="335"/>
      <c r="C13" s="335"/>
      <c r="D13" s="335"/>
      <c r="E13" s="335"/>
      <c r="F13" s="335"/>
      <c r="G13" s="335"/>
      <c r="H13" s="335"/>
      <c r="I13" s="335"/>
      <c r="J13" s="335"/>
      <c r="K13" s="335"/>
    </row>
    <row r="14" spans="1:11">
      <c r="A14" s="335"/>
      <c r="B14" s="335"/>
      <c r="C14" s="335"/>
      <c r="D14" s="335"/>
      <c r="E14" s="335"/>
      <c r="F14" s="335"/>
      <c r="G14" s="335"/>
      <c r="H14" s="335"/>
      <c r="I14" s="335"/>
      <c r="J14" s="335"/>
      <c r="K14" s="335"/>
    </row>
    <row r="15" spans="1:11" ht="11.1" customHeight="1">
      <c r="A15" s="335"/>
      <c r="B15" s="335"/>
      <c r="C15" s="335"/>
      <c r="D15" s="335"/>
      <c r="E15" s="335"/>
      <c r="F15" s="335"/>
      <c r="G15" s="335"/>
      <c r="H15" s="335"/>
      <c r="I15" s="335"/>
      <c r="J15" s="335"/>
      <c r="K15" s="335"/>
    </row>
    <row r="16" spans="1:11">
      <c r="A16" s="335"/>
      <c r="B16" s="335"/>
      <c r="C16" s="335"/>
      <c r="D16" s="335"/>
      <c r="E16" s="335"/>
      <c r="F16" s="335"/>
      <c r="G16" s="335"/>
      <c r="H16" s="335"/>
      <c r="I16" s="335"/>
      <c r="J16" s="335"/>
      <c r="K16" s="335"/>
    </row>
    <row r="20" spans="1:11" ht="34.5" customHeight="1"/>
    <row r="21" spans="1:11" ht="101.25" customHeight="1"/>
    <row r="22" spans="1:11" ht="11.25" customHeight="1"/>
    <row r="25" spans="1:11" ht="27">
      <c r="F25" s="37"/>
    </row>
    <row r="27" spans="1:11" ht="47.25" customHeight="1">
      <c r="A27" s="38"/>
      <c r="B27" s="38"/>
      <c r="C27" s="38"/>
      <c r="D27" s="38"/>
      <c r="E27" s="38"/>
      <c r="F27" s="38"/>
      <c r="G27" s="38"/>
      <c r="H27" s="38"/>
      <c r="I27" s="38"/>
      <c r="J27" s="38"/>
      <c r="K27" s="38"/>
    </row>
    <row r="28" spans="1:11" ht="35.25">
      <c r="A28" s="38"/>
      <c r="B28" s="38"/>
      <c r="C28" s="38"/>
      <c r="D28" s="38"/>
      <c r="E28" s="38"/>
      <c r="F28" s="39"/>
      <c r="G28" s="38"/>
      <c r="H28" s="38"/>
      <c r="I28" s="38"/>
      <c r="J28" s="38"/>
      <c r="K28" s="38"/>
    </row>
    <row r="29" spans="1:11" ht="35.25">
      <c r="A29" s="38"/>
      <c r="B29" s="38"/>
      <c r="C29" s="38"/>
      <c r="D29" s="38"/>
      <c r="E29" s="38"/>
      <c r="F29" s="38"/>
      <c r="G29" s="38"/>
      <c r="H29" s="38"/>
      <c r="I29" s="38"/>
      <c r="J29" s="38"/>
      <c r="K29" s="38"/>
    </row>
    <row r="30" spans="1:11" ht="35.25">
      <c r="A30" s="38"/>
      <c r="B30" s="38"/>
      <c r="C30" s="38"/>
      <c r="D30" s="38"/>
      <c r="E30" s="38"/>
      <c r="F30" s="38"/>
      <c r="G30" s="38"/>
      <c r="H30" s="38"/>
      <c r="I30" s="38"/>
      <c r="J30" s="38"/>
      <c r="K30" s="38"/>
    </row>
    <row r="31" spans="1:11" ht="35.25">
      <c r="A31" s="38"/>
      <c r="B31" s="38"/>
      <c r="C31" s="38"/>
      <c r="D31" s="38"/>
      <c r="E31" s="38"/>
      <c r="F31" s="38"/>
      <c r="G31" s="38"/>
      <c r="H31" s="38"/>
      <c r="I31" s="38"/>
      <c r="J31" s="38"/>
      <c r="K31" s="38"/>
    </row>
    <row r="32" spans="1:11" ht="15.75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</row>
    <row r="33" spans="1:11">
      <c r="A33" s="313"/>
      <c r="B33" s="313"/>
      <c r="C33" s="313"/>
      <c r="D33" s="313"/>
      <c r="E33" s="313"/>
      <c r="F33" s="313"/>
      <c r="G33" s="313"/>
      <c r="H33" s="313"/>
      <c r="I33" s="313"/>
      <c r="J33" s="313"/>
      <c r="K33" s="313"/>
    </row>
    <row r="34" spans="1:11" ht="35.25" customHeight="1">
      <c r="A34" s="313"/>
      <c r="B34" s="313"/>
      <c r="C34" s="313"/>
      <c r="D34" s="313"/>
      <c r="E34" s="313"/>
      <c r="F34" s="313"/>
      <c r="G34" s="313"/>
      <c r="H34" s="313"/>
      <c r="I34" s="313"/>
      <c r="J34" s="313"/>
      <c r="K34" s="313"/>
    </row>
    <row r="35" spans="1:11" ht="3.75" customHeight="1">
      <c r="F35" s="41"/>
      <c r="G35" s="41"/>
      <c r="H35" s="41"/>
      <c r="I35" s="41"/>
      <c r="J35" s="41"/>
      <c r="K35" s="41"/>
    </row>
    <row r="36" spans="1:11" ht="14.25" hidden="1" customHeight="1">
      <c r="F36" s="41"/>
      <c r="G36" s="41"/>
      <c r="H36" s="41"/>
      <c r="I36" s="41"/>
      <c r="J36" s="41"/>
      <c r="K36" s="41"/>
    </row>
    <row r="37" spans="1:11" ht="14.25" hidden="1" customHeight="1">
      <c r="F37" s="41"/>
      <c r="G37" s="41"/>
      <c r="H37" s="41"/>
      <c r="I37" s="41"/>
      <c r="J37" s="41"/>
      <c r="K37" s="41"/>
    </row>
    <row r="38" spans="1:11" ht="23.25" customHeight="1">
      <c r="F38" s="41"/>
      <c r="G38" s="41"/>
      <c r="H38" s="41"/>
      <c r="I38" s="41"/>
      <c r="J38" s="41"/>
      <c r="K38" s="41"/>
    </row>
  </sheetData>
  <mergeCells count="6">
    <mergeCell ref="J1:K1"/>
    <mergeCell ref="A2:K2"/>
    <mergeCell ref="A4:K4"/>
    <mergeCell ref="A33:K34"/>
    <mergeCell ref="E5:G7"/>
    <mergeCell ref="A8:K16"/>
  </mergeCells>
  <phoneticPr fontId="61" type="noConversion"/>
  <printOptions horizontalCentered="1"/>
  <pageMargins left="0.75138888888888899" right="0.75138888888888899" top="1" bottom="1" header="0.5" footer="0.5"/>
  <pageSetup paperSize="9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showZeros="0" view="pageBreakPreview" zoomScaleNormal="85" zoomScaleSheetLayoutView="100" workbookViewId="0">
      <selection activeCell="C5" sqref="C5"/>
    </sheetView>
  </sheetViews>
  <sheetFormatPr defaultColWidth="9" defaultRowHeight="13.5"/>
  <cols>
    <col min="1" max="1" width="42.625" style="31" customWidth="1"/>
    <col min="2" max="4" width="20.625" style="31" customWidth="1"/>
    <col min="5" max="7" width="13.875" style="31" customWidth="1"/>
    <col min="8" max="16384" width="9" style="31"/>
  </cols>
  <sheetData>
    <row r="1" spans="1:7" s="28" customFormat="1" ht="48" customHeight="1">
      <c r="A1" s="346" t="s">
        <v>278</v>
      </c>
      <c r="B1" s="346"/>
      <c r="C1" s="346"/>
      <c r="D1" s="346"/>
    </row>
    <row r="2" spans="1:7" s="14" customFormat="1" ht="15" customHeight="1">
      <c r="A2" s="32"/>
      <c r="B2" s="8"/>
      <c r="D2" s="8" t="s">
        <v>1</v>
      </c>
      <c r="G2" s="8"/>
    </row>
    <row r="3" spans="1:7" s="29" customFormat="1" ht="36.75" customHeight="1">
      <c r="A3" s="317" t="s">
        <v>2</v>
      </c>
      <c r="B3" s="347" t="s">
        <v>239</v>
      </c>
      <c r="C3" s="347"/>
      <c r="D3" s="347"/>
    </row>
    <row r="4" spans="1:7" s="29" customFormat="1" ht="36.75" customHeight="1">
      <c r="A4" s="317"/>
      <c r="B4" s="19" t="s">
        <v>153</v>
      </c>
      <c r="C4" s="19" t="s">
        <v>240</v>
      </c>
      <c r="D4" s="33" t="s">
        <v>241</v>
      </c>
    </row>
    <row r="5" spans="1:7" s="30" customFormat="1" ht="27.95" customHeight="1">
      <c r="A5" s="294" t="s">
        <v>279</v>
      </c>
      <c r="B5" s="34">
        <v>240200</v>
      </c>
      <c r="C5" s="34">
        <v>240200</v>
      </c>
      <c r="D5" s="35">
        <v>0</v>
      </c>
    </row>
    <row r="6" spans="1:7" s="30" customFormat="1" ht="27.95" customHeight="1">
      <c r="A6" s="294" t="s">
        <v>280</v>
      </c>
      <c r="B6" s="34">
        <v>301503</v>
      </c>
      <c r="C6" s="34">
        <v>301503</v>
      </c>
      <c r="D6" s="35">
        <v>0</v>
      </c>
    </row>
    <row r="7" spans="1:7" s="30" customFormat="1" ht="27.95" customHeight="1">
      <c r="A7" s="294" t="s">
        <v>281</v>
      </c>
      <c r="B7" s="35">
        <v>190703</v>
      </c>
      <c r="C7" s="35">
        <v>190703</v>
      </c>
      <c r="D7" s="35">
        <v>0</v>
      </c>
    </row>
    <row r="8" spans="1:7" s="30" customFormat="1" ht="27.95" customHeight="1">
      <c r="A8" s="294" t="s">
        <v>282</v>
      </c>
      <c r="B8" s="35">
        <v>144000</v>
      </c>
      <c r="C8" s="35">
        <v>144000</v>
      </c>
      <c r="D8" s="35">
        <v>0</v>
      </c>
    </row>
    <row r="9" spans="1:7" s="30" customFormat="1" ht="27.95" customHeight="1">
      <c r="A9" s="294" t="s">
        <v>283</v>
      </c>
      <c r="B9" s="34">
        <v>286903</v>
      </c>
      <c r="C9" s="34">
        <v>286903</v>
      </c>
      <c r="D9" s="35">
        <v>0</v>
      </c>
    </row>
    <row r="10" spans="1:7" ht="24.6" customHeight="1">
      <c r="D10" s="31">
        <v>0</v>
      </c>
    </row>
    <row r="11" spans="1:7" ht="24.6" customHeight="1"/>
    <row r="12" spans="1:7" ht="24.6" customHeight="1"/>
    <row r="13" spans="1:7" ht="24.6" customHeight="1"/>
    <row r="14" spans="1:7" ht="24.6" customHeight="1"/>
    <row r="15" spans="1:7" ht="24.6" customHeight="1"/>
    <row r="16" spans="1:7" ht="24.6" customHeight="1"/>
    <row r="17" ht="24.6" customHeight="1"/>
    <row r="18" ht="24.6" customHeight="1"/>
    <row r="19" ht="24.6" customHeight="1"/>
  </sheetData>
  <mergeCells count="3">
    <mergeCell ref="A1:D1"/>
    <mergeCell ref="B3:D3"/>
    <mergeCell ref="A3:A4"/>
  </mergeCells>
  <phoneticPr fontId="61" type="noConversion"/>
  <printOptions horizontalCentered="1" verticalCentered="1"/>
  <pageMargins left="0.59027777777777801" right="0.59027777777777801" top="0.78680555555555598" bottom="0.78680555555555598" header="0.59027777777777801" footer="0.235416666666667"/>
  <pageSetup paperSize="9" orientation="landscape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9"/>
  <sheetViews>
    <sheetView view="pageBreakPreview" zoomScaleNormal="100" zoomScaleSheetLayoutView="100" workbookViewId="0">
      <selection activeCell="C9" sqref="C9"/>
    </sheetView>
  </sheetViews>
  <sheetFormatPr defaultColWidth="9" defaultRowHeight="13.5"/>
  <cols>
    <col min="1" max="1" width="42.625" style="31" customWidth="1"/>
    <col min="2" max="4" width="20.625" style="31" customWidth="1"/>
    <col min="5" max="7" width="13.875" style="31" customWidth="1"/>
    <col min="8" max="16384" width="9" style="31"/>
  </cols>
  <sheetData>
    <row r="1" spans="1:256" s="28" customFormat="1" ht="48" customHeight="1">
      <c r="A1" s="346" t="s">
        <v>272</v>
      </c>
      <c r="B1" s="346"/>
      <c r="C1" s="346"/>
      <c r="D1" s="346"/>
    </row>
    <row r="2" spans="1:256" s="14" customFormat="1" ht="15" customHeight="1">
      <c r="A2" s="32"/>
      <c r="B2" s="8"/>
      <c r="D2" s="8" t="s">
        <v>1</v>
      </c>
      <c r="G2" s="8"/>
    </row>
    <row r="3" spans="1:256" s="29" customFormat="1" ht="36.75" customHeight="1">
      <c r="A3" s="317" t="s">
        <v>2</v>
      </c>
      <c r="B3" s="347" t="s">
        <v>239</v>
      </c>
      <c r="C3" s="347"/>
      <c r="D3" s="347"/>
    </row>
    <row r="4" spans="1:256" s="29" customFormat="1" ht="36.75" customHeight="1">
      <c r="A4" s="317"/>
      <c r="B4" s="19" t="s">
        <v>153</v>
      </c>
      <c r="C4" s="19" t="s">
        <v>240</v>
      </c>
      <c r="D4" s="33" t="s">
        <v>241</v>
      </c>
    </row>
    <row r="5" spans="1:256" s="30" customFormat="1" ht="27.95" customHeight="1">
      <c r="A5" s="294" t="s">
        <v>273</v>
      </c>
      <c r="B5" s="34">
        <v>228300</v>
      </c>
      <c r="C5" s="34">
        <v>228300</v>
      </c>
      <c r="D5" s="35">
        <v>0</v>
      </c>
    </row>
    <row r="6" spans="1:256" s="30" customFormat="1" ht="27.95" customHeight="1">
      <c r="A6" s="294" t="s">
        <v>274</v>
      </c>
      <c r="B6" s="34">
        <v>274300</v>
      </c>
      <c r="C6" s="34">
        <v>274300</v>
      </c>
      <c r="D6" s="35">
        <v>0</v>
      </c>
    </row>
    <row r="7" spans="1:256" s="30" customFormat="1" ht="27.95" customHeight="1">
      <c r="A7" s="294" t="s">
        <v>275</v>
      </c>
      <c r="B7" s="34">
        <v>76000</v>
      </c>
      <c r="C7" s="34">
        <v>76000</v>
      </c>
      <c r="D7" s="35">
        <v>0</v>
      </c>
    </row>
    <row r="8" spans="1:256" s="30" customFormat="1" ht="27.95" customHeight="1">
      <c r="A8" s="294" t="s">
        <v>276</v>
      </c>
      <c r="B8" s="34">
        <v>30000</v>
      </c>
      <c r="C8" s="34">
        <v>30000</v>
      </c>
      <c r="D8" s="35">
        <v>0</v>
      </c>
    </row>
    <row r="9" spans="1:256" s="30" customFormat="1" ht="27.95" customHeight="1">
      <c r="A9" s="294" t="s">
        <v>277</v>
      </c>
      <c r="B9" s="34">
        <v>274300</v>
      </c>
      <c r="C9" s="34">
        <v>274300</v>
      </c>
      <c r="D9" s="35">
        <v>0</v>
      </c>
    </row>
    <row r="10" spans="1:256" s="30" customFormat="1" ht="24.6" customHeight="1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  <c r="IL10" s="31"/>
      <c r="IM10" s="31"/>
      <c r="IN10" s="31"/>
      <c r="IO10" s="31"/>
      <c r="IP10" s="31"/>
      <c r="IQ10" s="31"/>
      <c r="IR10" s="31"/>
      <c r="IS10" s="31"/>
      <c r="IT10" s="31"/>
      <c r="IU10" s="31"/>
      <c r="IV10" s="31"/>
    </row>
    <row r="11" spans="1:256" ht="24.6" customHeight="1"/>
    <row r="12" spans="1:256" ht="24.6" customHeight="1"/>
    <row r="13" spans="1:256" ht="24.6" customHeight="1"/>
    <row r="14" spans="1:256" ht="24.6" customHeight="1"/>
    <row r="15" spans="1:256" ht="24.6" customHeight="1"/>
    <row r="16" spans="1:256" ht="24.6" customHeight="1"/>
    <row r="17" ht="24.6" customHeight="1"/>
    <row r="18" ht="24.6" customHeight="1"/>
    <row r="19" ht="24.6" customHeight="1"/>
  </sheetData>
  <mergeCells count="3">
    <mergeCell ref="A1:D1"/>
    <mergeCell ref="B3:D3"/>
    <mergeCell ref="A3:A4"/>
  </mergeCells>
  <phoneticPr fontId="61" type="noConversion"/>
  <printOptions horizontalCentered="1"/>
  <pageMargins left="0.58888888888888902" right="0.58888888888888902" top="0.78888888888888897" bottom="0.78888888888888897" header="0.58888888888888902" footer="0.58888888888888902"/>
  <pageSetup paperSize="9" scale="80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8"/>
  <sheetViews>
    <sheetView view="pageBreakPreview" zoomScaleNormal="100" zoomScaleSheetLayoutView="100" workbookViewId="0">
      <selection activeCell="B5" sqref="B5"/>
    </sheetView>
  </sheetViews>
  <sheetFormatPr defaultColWidth="9" defaultRowHeight="14.25"/>
  <cols>
    <col min="1" max="1" width="62.625" style="7" customWidth="1"/>
    <col min="2" max="2" width="31.75" style="7" customWidth="1"/>
    <col min="3" max="4" width="10.125" style="7" customWidth="1"/>
    <col min="5" max="5" width="13.875" style="7" customWidth="1"/>
    <col min="6" max="254" width="9" style="7"/>
  </cols>
  <sheetData>
    <row r="1" spans="1:256" s="13" customFormat="1" ht="14.1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7"/>
      <c r="BK1" s="7"/>
      <c r="BL1" s="7"/>
      <c r="BM1" s="7"/>
      <c r="BN1" s="7"/>
      <c r="BO1" s="7"/>
      <c r="BP1" s="7"/>
      <c r="BQ1" s="7"/>
      <c r="BR1" s="7"/>
      <c r="BS1" s="7"/>
      <c r="BT1" s="7"/>
      <c r="BU1" s="7"/>
      <c r="BV1" s="7"/>
      <c r="BW1" s="7"/>
      <c r="BX1" s="7"/>
      <c r="BY1" s="7"/>
      <c r="BZ1" s="7"/>
      <c r="CA1" s="7"/>
      <c r="CB1" s="7"/>
      <c r="CC1" s="7"/>
      <c r="CD1" s="7"/>
      <c r="CE1" s="7"/>
      <c r="CF1" s="7"/>
      <c r="CG1" s="7"/>
      <c r="CH1" s="7"/>
      <c r="CI1" s="7"/>
      <c r="CJ1" s="7"/>
      <c r="CK1" s="7"/>
      <c r="CL1" s="7"/>
      <c r="CM1" s="7"/>
      <c r="CN1" s="7"/>
      <c r="CO1" s="7"/>
      <c r="CP1" s="7"/>
      <c r="CQ1" s="7"/>
      <c r="CR1" s="7"/>
      <c r="CS1" s="7"/>
      <c r="CT1" s="7"/>
      <c r="CU1" s="7"/>
      <c r="CV1" s="7"/>
      <c r="CW1" s="7"/>
      <c r="CX1" s="7"/>
      <c r="CY1" s="7"/>
      <c r="CZ1" s="7"/>
      <c r="DA1" s="7"/>
      <c r="DB1" s="7"/>
      <c r="DC1" s="7"/>
      <c r="DD1" s="7"/>
      <c r="DE1" s="7"/>
      <c r="DF1" s="7"/>
      <c r="DG1" s="7"/>
      <c r="DH1" s="7"/>
      <c r="DI1" s="7"/>
      <c r="DJ1" s="7"/>
      <c r="DK1" s="7"/>
      <c r="DL1" s="7"/>
      <c r="DM1" s="7"/>
      <c r="DN1" s="7"/>
      <c r="DO1" s="7"/>
      <c r="DP1" s="7"/>
      <c r="DQ1" s="7"/>
      <c r="DR1" s="7"/>
      <c r="DS1" s="7"/>
      <c r="DT1" s="7"/>
      <c r="DU1" s="7"/>
      <c r="DV1" s="7"/>
      <c r="DW1" s="7"/>
      <c r="DX1" s="7"/>
      <c r="DY1" s="7"/>
      <c r="DZ1" s="7"/>
      <c r="EA1" s="7"/>
      <c r="EB1" s="7"/>
      <c r="EC1" s="7"/>
      <c r="ED1" s="7"/>
      <c r="EE1" s="7"/>
      <c r="EF1" s="7"/>
      <c r="EG1" s="7"/>
      <c r="EH1" s="7"/>
      <c r="EI1" s="7"/>
      <c r="EJ1" s="7"/>
      <c r="EK1" s="7"/>
      <c r="EL1" s="7"/>
      <c r="EM1" s="7"/>
      <c r="EN1" s="7"/>
      <c r="EO1" s="7"/>
      <c r="EP1" s="7"/>
      <c r="EQ1" s="7"/>
      <c r="ER1" s="7"/>
      <c r="ES1" s="7"/>
      <c r="ET1" s="7"/>
      <c r="EU1" s="7"/>
      <c r="EV1" s="7"/>
      <c r="EW1" s="7"/>
      <c r="EX1" s="7"/>
      <c r="EY1" s="7"/>
      <c r="EZ1" s="7"/>
      <c r="FA1" s="7"/>
      <c r="FB1" s="7"/>
      <c r="FC1" s="7"/>
      <c r="FD1" s="7"/>
      <c r="FE1" s="7"/>
      <c r="FF1" s="7"/>
      <c r="FG1" s="7"/>
      <c r="FH1" s="7"/>
      <c r="FI1" s="7"/>
      <c r="FJ1" s="7"/>
      <c r="FK1" s="7"/>
      <c r="FL1" s="7"/>
      <c r="FM1" s="7"/>
      <c r="FN1" s="7"/>
      <c r="FO1" s="7"/>
      <c r="FP1" s="7"/>
      <c r="FQ1" s="7"/>
      <c r="FR1" s="7"/>
      <c r="FS1" s="7"/>
      <c r="FT1" s="7"/>
      <c r="FU1" s="7"/>
      <c r="FV1" s="7"/>
      <c r="FW1" s="7"/>
      <c r="FX1" s="7"/>
      <c r="FY1" s="7"/>
      <c r="FZ1" s="7"/>
      <c r="GA1" s="7"/>
      <c r="GB1" s="7"/>
      <c r="GC1" s="7"/>
      <c r="GD1" s="7"/>
      <c r="GE1" s="7"/>
      <c r="GF1" s="7"/>
      <c r="GG1" s="7"/>
      <c r="GH1" s="7"/>
      <c r="GI1" s="7"/>
      <c r="GJ1" s="7"/>
      <c r="GK1" s="7"/>
      <c r="GL1" s="7"/>
      <c r="GM1" s="7"/>
      <c r="GN1" s="7"/>
      <c r="GO1" s="7"/>
      <c r="GP1" s="7"/>
      <c r="GQ1" s="7"/>
      <c r="GR1" s="7"/>
      <c r="GS1" s="7"/>
      <c r="GT1" s="7"/>
      <c r="GU1" s="7"/>
      <c r="GV1" s="7"/>
      <c r="GW1" s="7"/>
      <c r="GX1" s="7"/>
      <c r="GY1" s="7"/>
      <c r="GZ1" s="7"/>
      <c r="HA1" s="7"/>
      <c r="HB1" s="7"/>
      <c r="HC1" s="7"/>
      <c r="HD1" s="7"/>
      <c r="HE1" s="7"/>
      <c r="HF1" s="7"/>
      <c r="HG1" s="7"/>
      <c r="HH1" s="7"/>
      <c r="HI1" s="7"/>
      <c r="HJ1" s="7"/>
      <c r="HK1" s="7"/>
      <c r="HL1" s="7"/>
      <c r="HM1" s="7"/>
      <c r="HN1" s="7"/>
      <c r="HO1" s="7"/>
      <c r="HP1" s="7"/>
      <c r="HQ1" s="7"/>
      <c r="HR1" s="7"/>
      <c r="HS1" s="7"/>
      <c r="HT1" s="7"/>
      <c r="HU1" s="7"/>
      <c r="HV1" s="7"/>
      <c r="HW1" s="7"/>
      <c r="HX1" s="7"/>
      <c r="HY1" s="7"/>
      <c r="HZ1" s="7"/>
      <c r="IA1" s="7"/>
      <c r="IB1" s="7"/>
      <c r="IC1" s="7"/>
      <c r="ID1" s="7"/>
      <c r="IE1" s="7"/>
      <c r="IF1" s="7"/>
      <c r="IG1" s="7"/>
      <c r="IH1" s="7"/>
      <c r="II1" s="7"/>
      <c r="IJ1" s="7"/>
      <c r="IK1" s="7"/>
      <c r="IL1" s="7"/>
      <c r="IM1" s="7"/>
      <c r="IN1" s="7"/>
      <c r="IO1" s="7"/>
      <c r="IP1" s="7"/>
      <c r="IQ1" s="7"/>
      <c r="IR1" s="7"/>
      <c r="IS1" s="7"/>
      <c r="IT1" s="7"/>
      <c r="IU1"/>
      <c r="IV1"/>
    </row>
    <row r="2" spans="1:256" s="13" customFormat="1" ht="48" customHeight="1">
      <c r="A2" s="348" t="s">
        <v>271</v>
      </c>
      <c r="B2" s="348"/>
    </row>
    <row r="3" spans="1:256" s="14" customFormat="1" ht="21" customHeight="1">
      <c r="A3" s="7"/>
      <c r="B3" s="8" t="s">
        <v>1</v>
      </c>
      <c r="E3" s="8"/>
    </row>
    <row r="4" spans="1:256" s="15" customFormat="1" ht="34.5" customHeight="1">
      <c r="A4" s="18" t="s">
        <v>242</v>
      </c>
      <c r="B4" s="19" t="s">
        <v>243</v>
      </c>
    </row>
    <row r="5" spans="1:256" s="16" customFormat="1" ht="30.75" customHeight="1">
      <c r="A5" s="20" t="s">
        <v>244</v>
      </c>
      <c r="B5" s="21">
        <f>SUM(B6:B38)</f>
        <v>107203</v>
      </c>
    </row>
    <row r="6" spans="1:256" s="16" customFormat="1" ht="30.75" customHeight="1">
      <c r="A6" s="22" t="s">
        <v>1352</v>
      </c>
      <c r="B6" s="21">
        <v>21000</v>
      </c>
    </row>
    <row r="7" spans="1:256" s="16" customFormat="1" ht="30.75" customHeight="1">
      <c r="A7" s="23" t="s">
        <v>1353</v>
      </c>
      <c r="B7" s="21">
        <v>8000</v>
      </c>
    </row>
    <row r="8" spans="1:256" s="16" customFormat="1" ht="30.75" customHeight="1">
      <c r="A8" s="24" t="s">
        <v>1354</v>
      </c>
      <c r="B8" s="25">
        <v>10000</v>
      </c>
    </row>
    <row r="9" spans="1:256" s="16" customFormat="1" ht="30.75" customHeight="1">
      <c r="A9" s="24" t="s">
        <v>1355</v>
      </c>
      <c r="B9" s="25">
        <v>385</v>
      </c>
    </row>
    <row r="10" spans="1:256" s="16" customFormat="1" ht="30.75" customHeight="1">
      <c r="A10" s="24" t="s">
        <v>1356</v>
      </c>
      <c r="B10" s="25">
        <v>80</v>
      </c>
    </row>
    <row r="11" spans="1:256" s="16" customFormat="1" ht="30.75" customHeight="1">
      <c r="A11" s="24" t="s">
        <v>1357</v>
      </c>
      <c r="B11" s="25">
        <v>124</v>
      </c>
    </row>
    <row r="12" spans="1:256" s="16" customFormat="1" ht="30.75" customHeight="1">
      <c r="A12" s="26" t="s">
        <v>1358</v>
      </c>
      <c r="B12" s="25">
        <v>100</v>
      </c>
    </row>
    <row r="13" spans="1:256" s="16" customFormat="1" ht="30.75" customHeight="1">
      <c r="A13" s="24" t="s">
        <v>1359</v>
      </c>
      <c r="B13" s="25">
        <v>2503</v>
      </c>
    </row>
    <row r="14" spans="1:256" s="17" customFormat="1" ht="30.75" customHeight="1">
      <c r="A14" s="26" t="s">
        <v>1360</v>
      </c>
      <c r="B14" s="25">
        <v>92</v>
      </c>
    </row>
    <row r="15" spans="1:256" s="17" customFormat="1" ht="30.75" customHeight="1">
      <c r="A15" s="24" t="s">
        <v>1361</v>
      </c>
      <c r="B15" s="25">
        <v>1300</v>
      </c>
    </row>
    <row r="16" spans="1:256" s="7" customFormat="1" ht="30.75" customHeight="1">
      <c r="A16" s="27" t="s">
        <v>1362</v>
      </c>
      <c r="B16" s="25">
        <v>91</v>
      </c>
    </row>
    <row r="17" spans="1:2" s="7" customFormat="1" ht="30.75" customHeight="1">
      <c r="A17" s="27" t="s">
        <v>1363</v>
      </c>
      <c r="B17" s="25">
        <v>68</v>
      </c>
    </row>
    <row r="18" spans="1:2" s="7" customFormat="1" ht="30.75" customHeight="1">
      <c r="A18" s="27" t="s">
        <v>1364</v>
      </c>
      <c r="B18" s="25">
        <v>64</v>
      </c>
    </row>
    <row r="19" spans="1:2" s="7" customFormat="1" ht="30.75" customHeight="1">
      <c r="A19" s="24" t="s">
        <v>1365</v>
      </c>
      <c r="B19" s="25">
        <v>120</v>
      </c>
    </row>
    <row r="20" spans="1:2" s="7" customFormat="1" ht="30.75" customHeight="1">
      <c r="A20" s="24" t="s">
        <v>1366</v>
      </c>
      <c r="B20" s="25">
        <v>300</v>
      </c>
    </row>
    <row r="21" spans="1:2" s="7" customFormat="1" ht="30.75" customHeight="1">
      <c r="A21" s="24" t="s">
        <v>1367</v>
      </c>
      <c r="B21" s="25">
        <v>880</v>
      </c>
    </row>
    <row r="22" spans="1:2" s="7" customFormat="1" ht="30.75" customHeight="1">
      <c r="A22" s="24" t="s">
        <v>1368</v>
      </c>
      <c r="B22" s="25">
        <v>200</v>
      </c>
    </row>
    <row r="23" spans="1:2" s="7" customFormat="1" ht="30.75" customHeight="1">
      <c r="A23" s="24" t="s">
        <v>1369</v>
      </c>
      <c r="B23" s="25">
        <v>91</v>
      </c>
    </row>
    <row r="24" spans="1:2" s="7" customFormat="1" ht="30.75" customHeight="1">
      <c r="A24" s="24" t="s">
        <v>1370</v>
      </c>
      <c r="B24" s="25">
        <v>100</v>
      </c>
    </row>
    <row r="25" spans="1:2" s="7" customFormat="1" ht="30.75" customHeight="1">
      <c r="A25" s="24" t="s">
        <v>1371</v>
      </c>
      <c r="B25" s="25">
        <v>390</v>
      </c>
    </row>
    <row r="26" spans="1:2" s="7" customFormat="1" ht="30.75" customHeight="1">
      <c r="A26" s="24" t="s">
        <v>1372</v>
      </c>
      <c r="B26" s="25">
        <v>20</v>
      </c>
    </row>
    <row r="27" spans="1:2" s="7" customFormat="1" ht="30.75" customHeight="1">
      <c r="A27" s="24" t="s">
        <v>1373</v>
      </c>
      <c r="B27" s="25">
        <v>161</v>
      </c>
    </row>
    <row r="28" spans="1:2" s="7" customFormat="1" ht="30.75" customHeight="1">
      <c r="A28" s="24" t="s">
        <v>1374</v>
      </c>
      <c r="B28" s="25">
        <v>390</v>
      </c>
    </row>
    <row r="29" spans="1:2" s="7" customFormat="1" ht="30.75" customHeight="1">
      <c r="A29" s="24" t="s">
        <v>1375</v>
      </c>
      <c r="B29" s="25">
        <v>15</v>
      </c>
    </row>
    <row r="30" spans="1:2" s="7" customFormat="1" ht="30.75" customHeight="1">
      <c r="A30" s="24" t="s">
        <v>1376</v>
      </c>
      <c r="B30" s="25">
        <v>235</v>
      </c>
    </row>
    <row r="31" spans="1:2" s="7" customFormat="1" ht="30.75" customHeight="1">
      <c r="A31" s="24" t="s">
        <v>1377</v>
      </c>
      <c r="B31" s="25">
        <v>85</v>
      </c>
    </row>
    <row r="32" spans="1:2" s="7" customFormat="1" ht="30.75" customHeight="1">
      <c r="A32" s="24" t="s">
        <v>1378</v>
      </c>
      <c r="B32" s="25">
        <v>229</v>
      </c>
    </row>
    <row r="33" spans="1:2" s="7" customFormat="1" ht="30.75" customHeight="1">
      <c r="A33" s="24" t="s">
        <v>1379</v>
      </c>
      <c r="B33" s="25">
        <v>180</v>
      </c>
    </row>
    <row r="34" spans="1:2" s="7" customFormat="1" ht="30.75" customHeight="1">
      <c r="A34" s="24" t="s">
        <v>1380</v>
      </c>
      <c r="B34" s="25">
        <v>5000</v>
      </c>
    </row>
    <row r="35" spans="1:2" s="7" customFormat="1" ht="30.75" customHeight="1">
      <c r="A35" s="24" t="s">
        <v>1381</v>
      </c>
      <c r="B35" s="25">
        <v>4000</v>
      </c>
    </row>
    <row r="36" spans="1:2" s="7" customFormat="1" ht="30.75" customHeight="1">
      <c r="A36" s="24" t="s">
        <v>1352</v>
      </c>
      <c r="B36" s="25">
        <v>5000</v>
      </c>
    </row>
    <row r="37" spans="1:2" s="7" customFormat="1" ht="30.75" customHeight="1">
      <c r="A37" s="24" t="s">
        <v>1382</v>
      </c>
      <c r="B37" s="25">
        <v>37000</v>
      </c>
    </row>
    <row r="38" spans="1:2" s="7" customFormat="1" ht="30.75" customHeight="1">
      <c r="A38" s="24" t="s">
        <v>1383</v>
      </c>
      <c r="B38" s="25">
        <v>9000</v>
      </c>
    </row>
  </sheetData>
  <mergeCells count="1">
    <mergeCell ref="A2:B2"/>
  </mergeCells>
  <phoneticPr fontId="61" type="noConversion"/>
  <printOptions horizontalCentered="1"/>
  <pageMargins left="0.58888888888888902" right="0.58888888888888902" top="0.78888888888888897" bottom="0.78888888888888897" header="0.58888888888888902" footer="0.58888888888888902"/>
  <pageSetup paperSize="9" scale="80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view="pageBreakPreview" zoomScaleNormal="100" zoomScaleSheetLayoutView="100" workbookViewId="0">
      <selection activeCell="A14" sqref="A14"/>
    </sheetView>
  </sheetViews>
  <sheetFormatPr defaultColWidth="9" defaultRowHeight="14.25"/>
  <cols>
    <col min="1" max="1" width="52.5" customWidth="1"/>
    <col min="2" max="3" width="15.75" customWidth="1"/>
    <col min="4" max="4" width="10.125" customWidth="1"/>
  </cols>
  <sheetData>
    <row r="1" spans="1:3" ht="39.950000000000003" customHeight="1">
      <c r="A1" s="349" t="s">
        <v>263</v>
      </c>
      <c r="B1" s="349"/>
      <c r="C1" s="349"/>
    </row>
    <row r="2" spans="1:3" ht="14.1" customHeight="1">
      <c r="A2" s="4"/>
      <c r="B2" s="4"/>
      <c r="C2" s="4"/>
    </row>
    <row r="3" spans="1:3" ht="18.95" customHeight="1">
      <c r="A3" s="7"/>
      <c r="B3" s="8"/>
      <c r="C3" s="9" t="s">
        <v>1</v>
      </c>
    </row>
    <row r="4" spans="1:3" ht="27" customHeight="1">
      <c r="A4" s="10" t="s">
        <v>245</v>
      </c>
      <c r="B4" s="10" t="s">
        <v>246</v>
      </c>
      <c r="C4" s="10" t="s">
        <v>247</v>
      </c>
    </row>
    <row r="5" spans="1:3" ht="27" customHeight="1">
      <c r="A5" s="11" t="s">
        <v>264</v>
      </c>
      <c r="B5" s="12">
        <f>SUM(B6:B7)</f>
        <v>468500</v>
      </c>
      <c r="C5" s="12">
        <f>SUM(C6:C7)</f>
        <v>468500</v>
      </c>
    </row>
    <row r="6" spans="1:3" ht="27" customHeight="1">
      <c r="A6" s="11" t="s">
        <v>248</v>
      </c>
      <c r="B6" s="12">
        <v>240200</v>
      </c>
      <c r="C6" s="12">
        <v>240200</v>
      </c>
    </row>
    <row r="7" spans="1:3" ht="27" customHeight="1">
      <c r="A7" s="11" t="s">
        <v>249</v>
      </c>
      <c r="B7" s="12">
        <v>228300</v>
      </c>
      <c r="C7" s="12">
        <v>228300</v>
      </c>
    </row>
    <row r="8" spans="1:3" ht="27" customHeight="1">
      <c r="A8" s="11" t="s">
        <v>265</v>
      </c>
      <c r="B8" s="12">
        <f>SUM(B9:B10)</f>
        <v>468600</v>
      </c>
      <c r="C8" s="12">
        <f>SUM(C9:C10)</f>
        <v>468600</v>
      </c>
    </row>
    <row r="9" spans="1:3" ht="27" customHeight="1">
      <c r="A9" s="11" t="s">
        <v>248</v>
      </c>
      <c r="B9" s="12">
        <v>240300</v>
      </c>
      <c r="C9" s="12">
        <v>240300</v>
      </c>
    </row>
    <row r="10" spans="1:3" ht="27" customHeight="1">
      <c r="A10" s="11" t="s">
        <v>249</v>
      </c>
      <c r="B10" s="12">
        <v>228300</v>
      </c>
      <c r="C10" s="12">
        <v>228300</v>
      </c>
    </row>
    <row r="11" spans="1:3" ht="27" customHeight="1">
      <c r="A11" s="11" t="s">
        <v>266</v>
      </c>
      <c r="B11" s="12">
        <f>SUM(B12:B15)</f>
        <v>266703</v>
      </c>
      <c r="C11" s="12">
        <f>SUM(C12:C15)</f>
        <v>266703</v>
      </c>
    </row>
    <row r="12" spans="1:3" ht="27" customHeight="1">
      <c r="A12" s="11" t="s">
        <v>250</v>
      </c>
      <c r="B12" s="12">
        <v>61203</v>
      </c>
      <c r="C12" s="12">
        <v>61203</v>
      </c>
    </row>
    <row r="13" spans="1:3" ht="27" customHeight="1">
      <c r="A13" s="11" t="s">
        <v>251</v>
      </c>
      <c r="B13" s="12">
        <v>129500</v>
      </c>
      <c r="C13" s="12">
        <v>129500</v>
      </c>
    </row>
    <row r="14" spans="1:3" ht="27" customHeight="1">
      <c r="A14" s="11" t="s">
        <v>252</v>
      </c>
      <c r="B14" s="12">
        <v>37000</v>
      </c>
      <c r="C14" s="12">
        <v>37000</v>
      </c>
    </row>
    <row r="15" spans="1:3" ht="27" customHeight="1">
      <c r="A15" s="11" t="s">
        <v>253</v>
      </c>
      <c r="B15" s="12">
        <v>39000</v>
      </c>
      <c r="C15" s="12">
        <v>39000</v>
      </c>
    </row>
    <row r="16" spans="1:3" ht="27" customHeight="1">
      <c r="A16" s="11" t="s">
        <v>267</v>
      </c>
      <c r="B16" s="12">
        <f>SUM(B17:B18)</f>
        <v>174000</v>
      </c>
      <c r="C16" s="12">
        <f>SUM(C17:C18)</f>
        <v>174000</v>
      </c>
    </row>
    <row r="17" spans="1:3" ht="27" customHeight="1">
      <c r="A17" s="11" t="s">
        <v>254</v>
      </c>
      <c r="B17" s="12">
        <v>144000</v>
      </c>
      <c r="C17" s="12">
        <v>144000</v>
      </c>
    </row>
    <row r="18" spans="1:3" ht="27" customHeight="1">
      <c r="A18" s="11" t="s">
        <v>255</v>
      </c>
      <c r="B18" s="12">
        <v>30000</v>
      </c>
      <c r="C18" s="12">
        <v>30000</v>
      </c>
    </row>
    <row r="19" spans="1:3" ht="27" customHeight="1">
      <c r="A19" s="11" t="s">
        <v>268</v>
      </c>
      <c r="B19" s="12">
        <f>SUM(B20:B21)</f>
        <v>14821.66</v>
      </c>
      <c r="C19" s="12">
        <f>SUM(C20:C21)</f>
        <v>14821.66</v>
      </c>
    </row>
    <row r="20" spans="1:3" ht="27" customHeight="1">
      <c r="A20" s="11" t="s">
        <v>254</v>
      </c>
      <c r="B20" s="12">
        <v>6879.17</v>
      </c>
      <c r="C20" s="12">
        <v>6879.17</v>
      </c>
    </row>
    <row r="21" spans="1:3" ht="27" customHeight="1">
      <c r="A21" s="11" t="s">
        <v>255</v>
      </c>
      <c r="B21" s="12">
        <v>7942.49</v>
      </c>
      <c r="C21" s="12">
        <v>7942.49</v>
      </c>
    </row>
    <row r="22" spans="1:3" ht="27" customHeight="1">
      <c r="A22" s="11" t="s">
        <v>269</v>
      </c>
      <c r="B22" s="12">
        <f>SUM(B23:B24)</f>
        <v>561203</v>
      </c>
      <c r="C22" s="12">
        <f>SUM(C23:C24)</f>
        <v>561203</v>
      </c>
    </row>
    <row r="23" spans="1:3" ht="27" customHeight="1">
      <c r="A23" s="11" t="s">
        <v>248</v>
      </c>
      <c r="B23" s="12">
        <v>286903</v>
      </c>
      <c r="C23" s="12">
        <v>286903</v>
      </c>
    </row>
    <row r="24" spans="1:3" ht="27" customHeight="1">
      <c r="A24" s="11" t="s">
        <v>255</v>
      </c>
      <c r="B24" s="12">
        <v>274300</v>
      </c>
      <c r="C24" s="12">
        <v>274300</v>
      </c>
    </row>
    <row r="25" spans="1:3" ht="29.1" customHeight="1">
      <c r="A25" s="11" t="s">
        <v>270</v>
      </c>
      <c r="B25" s="12">
        <f>SUM(B26:B27)</f>
        <v>575803</v>
      </c>
      <c r="C25" s="12">
        <f>SUM(C26:C27)</f>
        <v>575803</v>
      </c>
    </row>
    <row r="26" spans="1:3" ht="35.1" customHeight="1">
      <c r="A26" s="11" t="s">
        <v>248</v>
      </c>
      <c r="B26" s="12">
        <v>301503</v>
      </c>
      <c r="C26" s="12">
        <v>301503</v>
      </c>
    </row>
    <row r="27" spans="1:3" ht="30.95" customHeight="1">
      <c r="A27" s="11" t="s">
        <v>255</v>
      </c>
      <c r="B27" s="12">
        <v>274300</v>
      </c>
      <c r="C27" s="12">
        <v>274300</v>
      </c>
    </row>
  </sheetData>
  <mergeCells count="1">
    <mergeCell ref="A1:C1"/>
  </mergeCells>
  <phoneticPr fontId="61" type="noConversion"/>
  <pageMargins left="0.75" right="0.75" top="1" bottom="1" header="0.5" footer="0.5"/>
  <pageSetup paperSize="9" scale="92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"/>
  <sheetViews>
    <sheetView view="pageBreakPreview" zoomScaleNormal="100" zoomScaleSheetLayoutView="100" workbookViewId="0">
      <selection sqref="A1:H1"/>
    </sheetView>
  </sheetViews>
  <sheetFormatPr defaultColWidth="9" defaultRowHeight="14.25"/>
  <cols>
    <col min="1" max="1" width="28.5" style="3" customWidth="1"/>
    <col min="2" max="8" width="12.125" style="3" customWidth="1"/>
    <col min="9" max="16384" width="9" style="3"/>
  </cols>
  <sheetData>
    <row r="1" spans="1:8" ht="42" customHeight="1">
      <c r="A1" s="349" t="s">
        <v>1384</v>
      </c>
      <c r="B1" s="349"/>
      <c r="C1" s="349"/>
      <c r="D1" s="349"/>
      <c r="E1" s="349"/>
      <c r="F1" s="349"/>
      <c r="G1" s="349"/>
      <c r="H1" s="349"/>
    </row>
    <row r="2" spans="1:8" ht="26.1" customHeight="1">
      <c r="H2" s="5" t="s">
        <v>1</v>
      </c>
    </row>
    <row r="3" spans="1:8" s="1" customFormat="1" ht="38.1" customHeight="1">
      <c r="A3" s="6" t="s">
        <v>245</v>
      </c>
      <c r="B3" s="6" t="s">
        <v>153</v>
      </c>
      <c r="C3" s="6" t="s">
        <v>256</v>
      </c>
      <c r="D3" s="6" t="s">
        <v>257</v>
      </c>
      <c r="E3" s="6" t="s">
        <v>258</v>
      </c>
      <c r="F3" s="6" t="s">
        <v>259</v>
      </c>
      <c r="G3" s="6" t="s">
        <v>1385</v>
      </c>
      <c r="H3" s="6" t="s">
        <v>260</v>
      </c>
    </row>
    <row r="4" spans="1:8" s="2" customFormat="1" ht="38.1" customHeight="1">
      <c r="A4" s="6" t="s">
        <v>153</v>
      </c>
      <c r="B4" s="309">
        <f>SUM(B5:B6)</f>
        <v>561203</v>
      </c>
      <c r="C4" s="309">
        <f>SUM(C5:C6)</f>
        <v>0</v>
      </c>
      <c r="D4" s="309">
        <f>SUM(D5:D6)</f>
        <v>311203</v>
      </c>
      <c r="E4" s="309">
        <f>SUM(E5:E6)</f>
        <v>30000</v>
      </c>
      <c r="F4" s="309">
        <f>SUM(F5:F6)</f>
        <v>3800</v>
      </c>
      <c r="G4" s="309">
        <v>20000</v>
      </c>
      <c r="H4" s="309">
        <f>SUM(H5:H6)</f>
        <v>196200</v>
      </c>
    </row>
    <row r="5" spans="1:8" s="2" customFormat="1" ht="38.1" customHeight="1">
      <c r="A5" s="6" t="s">
        <v>261</v>
      </c>
      <c r="B5" s="309">
        <f>SUM(C5:H5)</f>
        <v>286903</v>
      </c>
      <c r="C5" s="309">
        <v>0</v>
      </c>
      <c r="D5" s="309">
        <f>94500+129500+8203+33000</f>
        <v>265203</v>
      </c>
      <c r="E5" s="309">
        <v>0</v>
      </c>
      <c r="F5" s="309">
        <v>0</v>
      </c>
      <c r="G5" s="309">
        <v>20000</v>
      </c>
      <c r="H5" s="309">
        <v>1700</v>
      </c>
    </row>
    <row r="6" spans="1:8" s="2" customFormat="1" ht="38.1" customHeight="1">
      <c r="A6" s="6" t="s">
        <v>262</v>
      </c>
      <c r="B6" s="309">
        <f>SUM(C6:H6)</f>
        <v>274300</v>
      </c>
      <c r="C6" s="309">
        <v>0</v>
      </c>
      <c r="D6" s="309">
        <v>46000</v>
      </c>
      <c r="E6" s="309">
        <v>30000</v>
      </c>
      <c r="F6" s="309">
        <v>3800</v>
      </c>
      <c r="G6" s="309">
        <v>0</v>
      </c>
      <c r="H6" s="309">
        <f>148500+37000+9000</f>
        <v>194500</v>
      </c>
    </row>
  </sheetData>
  <mergeCells count="1">
    <mergeCell ref="A1:H1"/>
  </mergeCells>
  <phoneticPr fontId="61" type="noConversion"/>
  <printOptions horizontalCentered="1"/>
  <pageMargins left="0.75138888888888899" right="0.75138888888888899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34</vt:i4>
      </vt:variant>
      <vt:variant>
        <vt:lpstr>命名范围</vt:lpstr>
      </vt:variant>
      <vt:variant>
        <vt:i4>29</vt:i4>
      </vt:variant>
    </vt:vector>
  </HeadingPairs>
  <TitlesOfParts>
    <vt:vector size="63" baseType="lpstr">
      <vt:lpstr>封面</vt:lpstr>
      <vt:lpstr>一般公共预算</vt:lpstr>
      <vt:lpstr>1全区收入</vt:lpstr>
      <vt:lpstr>2全区支出</vt:lpstr>
      <vt:lpstr>3区级收入 </vt:lpstr>
      <vt:lpstr>4区级支出</vt:lpstr>
      <vt:lpstr>5功能明细</vt:lpstr>
      <vt:lpstr>6经济明细</vt:lpstr>
      <vt:lpstr>7税收返还和转移支付</vt:lpstr>
      <vt:lpstr>8专项转移支付</vt:lpstr>
      <vt:lpstr>政府性基金预算</vt:lpstr>
      <vt:lpstr>9全区基金收入</vt:lpstr>
      <vt:lpstr>10全区基金支出</vt:lpstr>
      <vt:lpstr>11区级基金收入</vt:lpstr>
      <vt:lpstr>12区级基金支出</vt:lpstr>
      <vt:lpstr>13区级基金支出明细</vt:lpstr>
      <vt:lpstr>14转移支付</vt:lpstr>
      <vt:lpstr>15政府性基金专项转移支付</vt:lpstr>
      <vt:lpstr>社会保险基金预算</vt:lpstr>
      <vt:lpstr>16社会保险基金预算收入</vt:lpstr>
      <vt:lpstr>17社会保险基金预算支出</vt:lpstr>
      <vt:lpstr>国有资本经营预算</vt:lpstr>
      <vt:lpstr>18全区国资收入</vt:lpstr>
      <vt:lpstr>19全区国资支出</vt:lpstr>
      <vt:lpstr>20区级国资收入</vt:lpstr>
      <vt:lpstr>21区级国资支出</vt:lpstr>
      <vt:lpstr>22国资转移支付</vt:lpstr>
      <vt:lpstr>23国资专项转移支付</vt:lpstr>
      <vt:lpstr>政府债务情况</vt:lpstr>
      <vt:lpstr>24一般债务限额和余额</vt:lpstr>
      <vt:lpstr>25专项债务限额余额</vt:lpstr>
      <vt:lpstr>26新增债务</vt:lpstr>
      <vt:lpstr>27发行和还本付息</vt:lpstr>
      <vt:lpstr>28期限结构</vt:lpstr>
      <vt:lpstr>'10全区基金支出'!Print_Area</vt:lpstr>
      <vt:lpstr>'11区级基金收入'!Print_Area</vt:lpstr>
      <vt:lpstr>'12区级基金支出'!Print_Area</vt:lpstr>
      <vt:lpstr>'13区级基金支出明细'!Print_Area</vt:lpstr>
      <vt:lpstr>'14转移支付'!Print_Area</vt:lpstr>
      <vt:lpstr>'15政府性基金专项转移支付'!Print_Area</vt:lpstr>
      <vt:lpstr>'16社会保险基金预算收入'!Print_Area</vt:lpstr>
      <vt:lpstr>'17社会保险基金预算支出'!Print_Area</vt:lpstr>
      <vt:lpstr>'1全区收入'!Print_Area</vt:lpstr>
      <vt:lpstr>'22国资转移支付'!Print_Area</vt:lpstr>
      <vt:lpstr>'23国资专项转移支付'!Print_Area</vt:lpstr>
      <vt:lpstr>'24一般债务限额和余额'!Print_Area</vt:lpstr>
      <vt:lpstr>'2全区支出'!Print_Area</vt:lpstr>
      <vt:lpstr>'3区级收入 '!Print_Area</vt:lpstr>
      <vt:lpstr>'4区级支出'!Print_Area</vt:lpstr>
      <vt:lpstr>'7税收返还和转移支付'!Print_Area</vt:lpstr>
      <vt:lpstr>'8专项转移支付'!Print_Area</vt:lpstr>
      <vt:lpstr>'9全区基金收入'!Print_Area</vt:lpstr>
      <vt:lpstr>封面!Print_Area</vt:lpstr>
      <vt:lpstr>国有资本经营预算!Print_Area</vt:lpstr>
      <vt:lpstr>社会保险基金预算!Print_Area</vt:lpstr>
      <vt:lpstr>一般公共预算!Print_Area</vt:lpstr>
      <vt:lpstr>政府性基金预算!Print_Area</vt:lpstr>
      <vt:lpstr>政府债务情况!Print_Area</vt:lpstr>
      <vt:lpstr>'1全区收入'!Print_Titles</vt:lpstr>
      <vt:lpstr>'2全区支出'!Print_Titles</vt:lpstr>
      <vt:lpstr>'3区级收入 '!Print_Titles</vt:lpstr>
      <vt:lpstr>'4区级支出'!Print_Titles</vt:lpstr>
      <vt:lpstr>'6经济明细'!Print_Titles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梁与周</cp:lastModifiedBy>
  <dcterms:created xsi:type="dcterms:W3CDTF">2021-12-24T23:35:00Z</dcterms:created>
  <dcterms:modified xsi:type="dcterms:W3CDTF">2025-01-17T06:48:36Z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  <property fmtid="{D5CDD505-2E9C-101B-9397-08002B2CF9AE}" pid="3" name="ICV">
    <vt:lpwstr>B292B9B320D5C5A3B1CDF263B8D03E59</vt:lpwstr>
  </property>
</Properties>
</file>