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80" windowHeight="8385" tabRatio="821" activeTab="0"/>
  </bookViews>
  <sheets>
    <sheet name="封面" sheetId="1" r:id="rId1"/>
    <sheet name="一般公共预算" sheetId="2" r:id="rId2"/>
    <sheet name="1收入" sheetId="3" r:id="rId3"/>
    <sheet name="2支出" sheetId="4" r:id="rId4"/>
    <sheet name="3本级支出" sheetId="5" r:id="rId5"/>
    <sheet name="4本级基本支出" sheetId="6" r:id="rId6"/>
    <sheet name="5税收返还和转移支付" sheetId="7" r:id="rId7"/>
    <sheet name="6一般债务限额和余额" sheetId="8" r:id="rId8"/>
    <sheet name="政府性基金预算" sheetId="9" r:id="rId9"/>
    <sheet name="7基金收入" sheetId="10" r:id="rId10"/>
    <sheet name="8基金支出" sheetId="11" r:id="rId11"/>
    <sheet name="9本级基金支出" sheetId="12" r:id="rId12"/>
    <sheet name="10基金转移支付" sheetId="13" r:id="rId13"/>
    <sheet name="11专项债务限额和余额" sheetId="14" r:id="rId14"/>
    <sheet name="国有资本经营预算" sheetId="15" r:id="rId15"/>
    <sheet name="12国资预算收入" sheetId="16" r:id="rId16"/>
    <sheet name="13国资预算支出" sheetId="17" r:id="rId17"/>
    <sheet name="14国资预算本级收支" sheetId="18" r:id="rId18"/>
    <sheet name="社会保障基金预算" sheetId="19" r:id="rId19"/>
    <sheet name="15收入" sheetId="20" r:id="rId20"/>
    <sheet name="16支出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Order1" hidden="1">255</definedName>
    <definedName name="_Order2" hidden="1">255</definedName>
    <definedName name="a" localSheetId="12">#REF!</definedName>
    <definedName name="a" localSheetId="5">#REF!</definedName>
    <definedName name="a">#REF!</definedName>
    <definedName name="aaaa" localSheetId="12">#REF!</definedName>
    <definedName name="aaaa" localSheetId="2">#REF!</definedName>
    <definedName name="aaaa" localSheetId="4">#REF!</definedName>
    <definedName name="aaaa" localSheetId="5">#REF!</definedName>
    <definedName name="aaaa" localSheetId="14">#REF!</definedName>
    <definedName name="aaaa" localSheetId="1">#REF!</definedName>
    <definedName name="aaaa" localSheetId="8">#REF!</definedName>
    <definedName name="aaaa">#REF!</definedName>
    <definedName name="bbb" localSheetId="12">#REF!</definedName>
    <definedName name="bbb" localSheetId="2">#REF!</definedName>
    <definedName name="bbb" localSheetId="5">#REF!</definedName>
    <definedName name="bbb">#REF!</definedName>
    <definedName name="ccc" localSheetId="12">#REF!</definedName>
    <definedName name="ccc" localSheetId="2">#REF!</definedName>
    <definedName name="ccc" localSheetId="4">#REF!</definedName>
    <definedName name="ccc" localSheetId="5">#REF!</definedName>
    <definedName name="ccc" localSheetId="11">#REF!</definedName>
    <definedName name="ccc" localSheetId="1">#REF!</definedName>
    <definedName name="ccc" localSheetId="8">#REF!</definedName>
    <definedName name="ccc">#REF!</definedName>
    <definedName name="CRITERIA" localSheetId="4">'3本级支出'!#REF!</definedName>
    <definedName name="DATABASE" localSheetId="4" hidden="1">'[9]PKx'!$A$1:$AP$622</definedName>
    <definedName name="DATABASE" hidden="1">'[9]PKx'!$A$1:$AP$622</definedName>
    <definedName name="database2" localSheetId="12">#REF!</definedName>
    <definedName name="database2" localSheetId="4">#REF!</definedName>
    <definedName name="database2" localSheetId="5">#REF!</definedName>
    <definedName name="database2" localSheetId="14">#REF!</definedName>
    <definedName name="database2" localSheetId="1">#REF!</definedName>
    <definedName name="database2" localSheetId="8">#REF!</definedName>
    <definedName name="database2">#REF!</definedName>
    <definedName name="database3" localSheetId="12">#REF!</definedName>
    <definedName name="database3" localSheetId="5">#REF!</definedName>
    <definedName name="database3">#REF!</definedName>
    <definedName name="fg" localSheetId="12">#REF!</definedName>
    <definedName name="fg" localSheetId="4">#REF!</definedName>
    <definedName name="fg" localSheetId="5">#REF!</definedName>
    <definedName name="fg" localSheetId="14">#REF!</definedName>
    <definedName name="fg" localSheetId="1">#REF!</definedName>
    <definedName name="fg" localSheetId="8">#REF!</definedName>
    <definedName name="fg">#REF!</definedName>
    <definedName name="gxxe2003" localSheetId="12">'[18]P1012001'!$A$6:$E$117</definedName>
    <definedName name="gxxe2003" localSheetId="5">'[18]P1012001'!$A$6:$E$117</definedName>
    <definedName name="gxxe2003">'[19]P1012001'!$A$6:$E$117</definedName>
    <definedName name="gxxe20032" localSheetId="12">'[20]P1012001'!$A$6:$E$117</definedName>
    <definedName name="gxxe20032" localSheetId="5">'[20]P1012001'!$A$6:$E$117</definedName>
    <definedName name="gxxe20032">'[18]P1012001'!$A$6:$E$117</definedName>
    <definedName name="hhhh" localSheetId="12">#REF!</definedName>
    <definedName name="hhhh" localSheetId="4">#REF!</definedName>
    <definedName name="hhhh" localSheetId="5">#REF!</definedName>
    <definedName name="hhhh" localSheetId="14">#REF!</definedName>
    <definedName name="hhhh" localSheetId="1">#REF!</definedName>
    <definedName name="hhhh" localSheetId="8">#REF!</definedName>
    <definedName name="hhhh">#REF!</definedName>
    <definedName name="kkkk" localSheetId="12">#REF!</definedName>
    <definedName name="kkkk" localSheetId="5">#REF!</definedName>
    <definedName name="kkkk">#REF!</definedName>
    <definedName name="_xlnm.Print_Area" localSheetId="12">'10基金转移支付'!$A$1:$B$6</definedName>
    <definedName name="_xlnm.Print_Area" localSheetId="13">'11专项债务限额和余额'!$A$1:$D$13</definedName>
    <definedName name="_xlnm.Print_Area" localSheetId="16">'13国资预算支出'!$A$1:$D$17</definedName>
    <definedName name="_xlnm.Print_Area" localSheetId="3">'2支出'!$A$1:$X$32</definedName>
    <definedName name="_xlnm.Print_Area" localSheetId="5">'4本级基本支出'!$A$1:$D$42</definedName>
    <definedName name="_xlnm.Print_Area" localSheetId="14">'国有资本经营预算'!$A$1:$K$25</definedName>
    <definedName name="_xlnm.Print_Area" localSheetId="1">'一般公共预算'!$A$1:$K$25</definedName>
    <definedName name="_xlnm.Print_Area" localSheetId="8">'政府性基金预算'!$A$1:$K$25</definedName>
    <definedName name="Print_Area_MI" localSheetId="12">#REF!</definedName>
    <definedName name="Print_Area_MI" localSheetId="4">#REF!</definedName>
    <definedName name="Print_Area_MI" localSheetId="5">#REF!</definedName>
    <definedName name="Print_Area_MI" localSheetId="14">#REF!</definedName>
    <definedName name="Print_Area_MI" localSheetId="1">#REF!</definedName>
    <definedName name="Print_Area_MI" localSheetId="8">#REF!</definedName>
    <definedName name="Print_Area_MI">#REF!</definedName>
    <definedName name="_xlnm.Print_Titles" localSheetId="12">'10基金转移支付'!$1:$4</definedName>
    <definedName name="_xlnm.Print_Titles" localSheetId="13">'11专项债务限额和余额'!$1:$4</definedName>
    <definedName name="_xlnm.Print_Titles" localSheetId="15">'12国资预算收入'!$1:$4</definedName>
    <definedName name="_xlnm.Print_Titles" localSheetId="16">'13国资预算支出'!$1:$4</definedName>
    <definedName name="_xlnm.Print_Titles" localSheetId="2">'1收入'!$1:$4</definedName>
    <definedName name="_xlnm.Print_Titles" localSheetId="3">'2支出'!$1:$4</definedName>
    <definedName name="_xlnm.Print_Titles" localSheetId="4">'3本级支出'!$1:$3</definedName>
    <definedName name="_xlnm.Print_Titles" localSheetId="5">'4本级基本支出'!$1:$3</definedName>
    <definedName name="_xlnm.Print_Titles" localSheetId="7">'6一般债务限额和余额'!$1:$4</definedName>
    <definedName name="_xlnm.Print_Titles" localSheetId="9">'7基金收入'!$1:$4</definedName>
    <definedName name="_xlnm.Print_Titles" localSheetId="10">'8基金支出'!$1:$4</definedName>
    <definedName name="_xlnm.Print_Titles" localSheetId="11">'9本级基金支出'!$1:$3</definedName>
    <definedName name="zhe" localSheetId="12">#REF!</definedName>
    <definedName name="zhe" localSheetId="4">#REF!</definedName>
    <definedName name="zhe" localSheetId="5">#REF!</definedName>
    <definedName name="zhe" localSheetId="14">#REF!</definedName>
    <definedName name="zhe" localSheetId="1">#REF!</definedName>
    <definedName name="zhe" localSheetId="8">#REF!</definedName>
    <definedName name="zhe">#REF!</definedName>
    <definedName name="啊" localSheetId="12">#REF!</definedName>
    <definedName name="啊" localSheetId="4">#REF!</definedName>
    <definedName name="啊" localSheetId="5">#REF!</definedName>
    <definedName name="啊">#REF!</definedName>
    <definedName name="大多数" localSheetId="12">'[27]XL4Poppy'!$A$15</definedName>
    <definedName name="大多数" localSheetId="5">'[27]XL4Poppy'!$A$15</definedName>
    <definedName name="大多数" localSheetId="14">'[28]'!$A$15</definedName>
    <definedName name="大多数" localSheetId="1">'[28]'!$A$15</definedName>
    <definedName name="大多数" localSheetId="8">'[28]'!$A$15</definedName>
    <definedName name="大多数">'[28]XL4Poppy'!$A$15</definedName>
    <definedName name="大调动" localSheetId="12">#REF!</definedName>
    <definedName name="大调动" localSheetId="2">#REF!</definedName>
    <definedName name="大调动" localSheetId="5">#REF!</definedName>
    <definedName name="大调动">#REF!</definedName>
    <definedName name="鹅eee" localSheetId="12">#REF!</definedName>
    <definedName name="鹅eee" localSheetId="4">#REF!</definedName>
    <definedName name="鹅eee" localSheetId="5">#REF!</definedName>
    <definedName name="鹅eee">#REF!</definedName>
    <definedName name="饿" localSheetId="12">#REF!</definedName>
    <definedName name="饿" localSheetId="4">#REF!</definedName>
    <definedName name="饿" localSheetId="5">#REF!</definedName>
    <definedName name="饿" localSheetId="14">#REF!</definedName>
    <definedName name="饿" localSheetId="1">#REF!</definedName>
    <definedName name="饿" localSheetId="8">#REF!</definedName>
    <definedName name="饿">#REF!</definedName>
    <definedName name="飞过海" localSheetId="14">'[32]'!$C$4</definedName>
    <definedName name="飞过海" localSheetId="1">'[32]'!$C$4</definedName>
    <definedName name="飞过海" localSheetId="8">'[32]'!$C$4</definedName>
    <definedName name="飞过海">'[32]XL4Poppy'!$C$4</definedName>
    <definedName name="汇率" localSheetId="12">#REF!</definedName>
    <definedName name="汇率" localSheetId="5">#REF!</definedName>
    <definedName name="汇率">#REF!</definedName>
    <definedName name="胶" localSheetId="12">#REF!</definedName>
    <definedName name="胶" localSheetId="2">#REF!</definedName>
    <definedName name="胶" localSheetId="4">#REF!</definedName>
    <definedName name="胶" localSheetId="5">#REF!</definedName>
    <definedName name="胶" localSheetId="11">#REF!</definedName>
    <definedName name="胶" localSheetId="14">#REF!</definedName>
    <definedName name="胶" localSheetId="1">#REF!</definedName>
    <definedName name="胶" localSheetId="8">#REF!</definedName>
    <definedName name="胶">#REF!</definedName>
    <definedName name="结构" localSheetId="12">#REF!</definedName>
    <definedName name="结构" localSheetId="4">#REF!</definedName>
    <definedName name="结构" localSheetId="5">#REF!</definedName>
    <definedName name="结构" localSheetId="14">#REF!</definedName>
    <definedName name="结构" localSheetId="1">#REF!</definedName>
    <definedName name="结构" localSheetId="8">#REF!</definedName>
    <definedName name="结构">#REF!</definedName>
    <definedName name="经7" localSheetId="12">#REF!</definedName>
    <definedName name="经7" localSheetId="2">#REF!</definedName>
    <definedName name="经7" localSheetId="4">#REF!</definedName>
    <definedName name="经7" localSheetId="5">#REF!</definedName>
    <definedName name="经7" localSheetId="14">#REF!</definedName>
    <definedName name="经7" localSheetId="1">#REF!</definedName>
    <definedName name="经7" localSheetId="8">#REF!</definedName>
    <definedName name="经7">#REF!</definedName>
    <definedName name="经二7" localSheetId="12">#REF!</definedName>
    <definedName name="经二7" localSheetId="2">#REF!</definedName>
    <definedName name="经二7" localSheetId="4">#REF!</definedName>
    <definedName name="经二7" localSheetId="5">#REF!</definedName>
    <definedName name="经二7" localSheetId="14">#REF!</definedName>
    <definedName name="经二7" localSheetId="1">#REF!</definedName>
    <definedName name="经二7" localSheetId="8">#REF!</definedName>
    <definedName name="经二7">#REF!</definedName>
    <definedName name="经二8" localSheetId="12">#REF!</definedName>
    <definedName name="经二8" localSheetId="2">#REF!</definedName>
    <definedName name="经二8" localSheetId="4">#REF!</definedName>
    <definedName name="经二8" localSheetId="5">#REF!</definedName>
    <definedName name="经二8" localSheetId="14">#REF!</definedName>
    <definedName name="经二8" localSheetId="1">#REF!</definedName>
    <definedName name="经二8" localSheetId="8">#REF!</definedName>
    <definedName name="经二8">#REF!</definedName>
    <definedName name="经一7" localSheetId="12">#REF!</definedName>
    <definedName name="经一7" localSheetId="2">#REF!</definedName>
    <definedName name="经一7" localSheetId="4">#REF!</definedName>
    <definedName name="经一7" localSheetId="5">#REF!</definedName>
    <definedName name="经一7" localSheetId="14">#REF!</definedName>
    <definedName name="经一7" localSheetId="1">#REF!</definedName>
    <definedName name="经一7" localSheetId="8">#REF!</definedName>
    <definedName name="经一7">#REF!</definedName>
    <definedName name="全额差额比例" localSheetId="12">'[43]C01-1'!#REF!</definedName>
    <definedName name="全额差额比例" localSheetId="4">'[44]C01-1'!#REF!</definedName>
    <definedName name="全额差额比例" localSheetId="5">'[43]C01-1'!#REF!</definedName>
    <definedName name="全额差额比例" localSheetId="11">'[44]C01-1'!#REF!</definedName>
    <definedName name="全额差额比例" localSheetId="1">'[44]C01-1'!#REF!</definedName>
    <definedName name="全额差额比例" localSheetId="8">'[44]C01-1'!#REF!</definedName>
    <definedName name="全额差额比例">'[44]C01-1'!#REF!</definedName>
    <definedName name="生产列1" localSheetId="12">#REF!</definedName>
    <definedName name="生产列1" localSheetId="5">#REF!</definedName>
    <definedName name="生产列1">#REF!</definedName>
    <definedName name="生产列11" localSheetId="12">#REF!</definedName>
    <definedName name="生产列11" localSheetId="5">#REF!</definedName>
    <definedName name="生产列11">#REF!</definedName>
    <definedName name="生产列15" localSheetId="12">#REF!</definedName>
    <definedName name="生产列15" localSheetId="5">#REF!</definedName>
    <definedName name="生产列15">#REF!</definedName>
    <definedName name="生产列16" localSheetId="12">#REF!</definedName>
    <definedName name="生产列16" localSheetId="5">#REF!</definedName>
    <definedName name="生产列16">#REF!</definedName>
    <definedName name="生产列17" localSheetId="12">#REF!</definedName>
    <definedName name="生产列17" localSheetId="5">#REF!</definedName>
    <definedName name="生产列17">#REF!</definedName>
    <definedName name="生产列19" localSheetId="12">#REF!</definedName>
    <definedName name="生产列19" localSheetId="5">#REF!</definedName>
    <definedName name="生产列19">#REF!</definedName>
    <definedName name="生产列2" localSheetId="12">#REF!</definedName>
    <definedName name="生产列2" localSheetId="5">#REF!</definedName>
    <definedName name="生产列2">#REF!</definedName>
    <definedName name="生产列20" localSheetId="12">#REF!</definedName>
    <definedName name="生产列20" localSheetId="5">#REF!</definedName>
    <definedName name="生产列20">#REF!</definedName>
    <definedName name="生产列3" localSheetId="12">#REF!</definedName>
    <definedName name="生产列3" localSheetId="5">#REF!</definedName>
    <definedName name="生产列3">#REF!</definedName>
    <definedName name="生产列4" localSheetId="12">#REF!</definedName>
    <definedName name="生产列4" localSheetId="5">#REF!</definedName>
    <definedName name="生产列4">#REF!</definedName>
    <definedName name="生产列5" localSheetId="12">#REF!</definedName>
    <definedName name="生产列5" localSheetId="5">#REF!</definedName>
    <definedName name="生产列5">#REF!</definedName>
    <definedName name="生产列6" localSheetId="12">#REF!</definedName>
    <definedName name="生产列6" localSheetId="5">#REF!</definedName>
    <definedName name="生产列6">#REF!</definedName>
    <definedName name="生产列7" localSheetId="12">#REF!</definedName>
    <definedName name="生产列7" localSheetId="5">#REF!</definedName>
    <definedName name="生产列7">#REF!</definedName>
    <definedName name="生产列8" localSheetId="12">#REF!</definedName>
    <definedName name="生产列8" localSheetId="5">#REF!</definedName>
    <definedName name="生产列8">#REF!</definedName>
    <definedName name="生产列9" localSheetId="12">#REF!</definedName>
    <definedName name="生产列9" localSheetId="5">#REF!</definedName>
    <definedName name="生产列9">#REF!</definedName>
    <definedName name="生产期" localSheetId="12">#REF!</definedName>
    <definedName name="生产期" localSheetId="5">#REF!</definedName>
    <definedName name="生产期">#REF!</definedName>
    <definedName name="生产期1" localSheetId="12">#REF!</definedName>
    <definedName name="生产期1" localSheetId="5">#REF!</definedName>
    <definedName name="生产期1">#REF!</definedName>
    <definedName name="生产期11" localSheetId="12">#REF!</definedName>
    <definedName name="生产期11" localSheetId="5">#REF!</definedName>
    <definedName name="生产期11">#REF!</definedName>
    <definedName name="生产期15" localSheetId="12">#REF!</definedName>
    <definedName name="生产期15" localSheetId="5">#REF!</definedName>
    <definedName name="生产期15">#REF!</definedName>
    <definedName name="生产期16" localSheetId="12">#REF!</definedName>
    <definedName name="生产期16" localSheetId="5">#REF!</definedName>
    <definedName name="生产期16">#REF!</definedName>
    <definedName name="生产期17" localSheetId="12">#REF!</definedName>
    <definedName name="生产期17" localSheetId="5">#REF!</definedName>
    <definedName name="生产期17">#REF!</definedName>
    <definedName name="生产期19" localSheetId="12">#REF!</definedName>
    <definedName name="生产期19" localSheetId="5">#REF!</definedName>
    <definedName name="生产期19">#REF!</definedName>
    <definedName name="生产期2" localSheetId="12">#REF!</definedName>
    <definedName name="生产期2" localSheetId="5">#REF!</definedName>
    <definedName name="生产期2">#REF!</definedName>
    <definedName name="生产期20" localSheetId="12">#REF!</definedName>
    <definedName name="生产期20" localSheetId="5">#REF!</definedName>
    <definedName name="生产期20">#REF!</definedName>
    <definedName name="生产期3" localSheetId="12">#REF!</definedName>
    <definedName name="生产期3" localSheetId="5">#REF!</definedName>
    <definedName name="生产期3">#REF!</definedName>
    <definedName name="生产期4" localSheetId="12">#REF!</definedName>
    <definedName name="生产期4" localSheetId="5">#REF!</definedName>
    <definedName name="生产期4">#REF!</definedName>
    <definedName name="生产期5" localSheetId="12">#REF!</definedName>
    <definedName name="生产期5" localSheetId="4">#REF!</definedName>
    <definedName name="生产期5" localSheetId="5">#REF!</definedName>
    <definedName name="生产期5" localSheetId="11">#REF!</definedName>
    <definedName name="生产期5" localSheetId="1">#REF!</definedName>
    <definedName name="生产期5" localSheetId="8">#REF!</definedName>
    <definedName name="生产期5">#REF!</definedName>
    <definedName name="生产期6" localSheetId="12">#REF!</definedName>
    <definedName name="生产期6" localSheetId="5">#REF!</definedName>
    <definedName name="生产期6">#REF!</definedName>
    <definedName name="生产期7" localSheetId="12">#REF!</definedName>
    <definedName name="生产期7" localSheetId="5">#REF!</definedName>
    <definedName name="生产期7">#REF!</definedName>
    <definedName name="生产期8" localSheetId="12">#REF!</definedName>
    <definedName name="生产期8" localSheetId="5">#REF!</definedName>
    <definedName name="生产期8">#REF!</definedName>
    <definedName name="生产期9" localSheetId="12">#REF!</definedName>
    <definedName name="生产期9" localSheetId="5">#REF!</definedName>
    <definedName name="生产期9">#REF!</definedName>
    <definedName name="是" localSheetId="12">#REF!</definedName>
    <definedName name="是" localSheetId="4">#REF!</definedName>
    <definedName name="是" localSheetId="5">#REF!</definedName>
    <definedName name="是" localSheetId="14">#REF!</definedName>
    <definedName name="是" localSheetId="1">#REF!</definedName>
    <definedName name="是" localSheetId="8">#REF!</definedName>
    <definedName name="是">#REF!</definedName>
    <definedName name="脱钩" localSheetId="12">#REF!</definedName>
    <definedName name="脱钩" localSheetId="4">#REF!</definedName>
    <definedName name="脱钩" localSheetId="5">#REF!</definedName>
    <definedName name="脱钩" localSheetId="11">#REF!</definedName>
    <definedName name="脱钩" localSheetId="14">#REF!</definedName>
    <definedName name="脱钩" localSheetId="1">#REF!</definedName>
    <definedName name="脱钩" localSheetId="8">#REF!</definedName>
    <definedName name="脱钩">#REF!</definedName>
    <definedName name="位次d" localSheetId="12">'[47]四月份月报'!#REF!</definedName>
    <definedName name="位次d" localSheetId="4">'[48]四月份月报'!#REF!</definedName>
    <definedName name="位次d" localSheetId="5">'[47]四月份月报'!#REF!</definedName>
    <definedName name="位次d" localSheetId="11">'[48]四月份月报'!#REF!</definedName>
    <definedName name="位次d" localSheetId="1">'[48]四月份月报'!#REF!</definedName>
    <definedName name="位次d" localSheetId="8">'[48]四月份月报'!#REF!</definedName>
    <definedName name="位次d">'[48]四月份月报'!#REF!</definedName>
    <definedName name="先征后返徐2" localSheetId="12">#REF!</definedName>
    <definedName name="先征后返徐2" localSheetId="4">#REF!</definedName>
    <definedName name="先征后返徐2" localSheetId="5">#REF!</definedName>
    <definedName name="先征后返徐2" localSheetId="14">#REF!</definedName>
    <definedName name="先征后返徐2" localSheetId="1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4">#REF!</definedName>
    <definedName name="预备费分项目" localSheetId="5">#REF!</definedName>
    <definedName name="预备费分项目" localSheetId="14">#REF!</definedName>
    <definedName name="预备费分项目" localSheetId="1">#REF!</definedName>
    <definedName name="预备费分项目" localSheetId="8">#REF!</definedName>
    <definedName name="预备费分项目">#REF!</definedName>
    <definedName name="综合" localSheetId="12">#REF!</definedName>
    <definedName name="综合" localSheetId="5">#REF!</definedName>
    <definedName name="综合">#REF!</definedName>
    <definedName name="综核" localSheetId="12">#REF!</definedName>
    <definedName name="综核" localSheetId="5">#REF!</definedName>
    <definedName name="综核">#REF!</definedName>
    <definedName name="전" localSheetId="12">#REF!</definedName>
    <definedName name="전" localSheetId="4">#REF!</definedName>
    <definedName name="전" localSheetId="5">#REF!</definedName>
    <definedName name="전" localSheetId="11">#REF!</definedName>
    <definedName name="전" localSheetId="14">#REF!</definedName>
    <definedName name="전" localSheetId="1">#REF!</definedName>
    <definedName name="전" localSheetId="8">#REF!</definedName>
    <definedName name="전">#REF!</definedName>
    <definedName name="주택사업본부" localSheetId="12">#REF!</definedName>
    <definedName name="주택사업본부" localSheetId="4">#REF!</definedName>
    <definedName name="주택사업본부" localSheetId="5">#REF!</definedName>
    <definedName name="주택사업본부" localSheetId="11">#REF!</definedName>
    <definedName name="주택사업본부" localSheetId="14">#REF!</definedName>
    <definedName name="주택사업본부" localSheetId="1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4">#REF!</definedName>
    <definedName name="철구사업본부" localSheetId="5">#REF!</definedName>
    <definedName name="철구사업본부" localSheetId="11">#REF!</definedName>
    <definedName name="철구사업본부" localSheetId="14">#REF!</definedName>
    <definedName name="철구사업본부" localSheetId="1">#REF!</definedName>
    <definedName name="철구사업본부" localSheetId="8">#REF!</definedName>
    <definedName name="철구사업본부">#REF!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作者</author>
  </authors>
  <commentList>
    <comment ref="M5" authorId="0">
      <text>
        <r>
          <rPr>
            <sz val="9"/>
            <rFont val="宋体"/>
            <family val="0"/>
          </rPr>
          <t>作者:
全市增幅未按分科目可比口径计算，未调减相应预算。</t>
        </r>
      </text>
    </comment>
    <comment ref="M10" authorId="0">
      <text>
        <r>
          <rPr>
            <sz val="9"/>
            <rFont val="宋体"/>
            <family val="0"/>
          </rPr>
          <t>作者:
上年执行楞减6000万</t>
        </r>
      </text>
    </comment>
    <comment ref="M19" authorId="0">
      <text>
        <r>
          <rPr>
            <sz val="9"/>
            <rFont val="宋体"/>
            <family val="0"/>
          </rPr>
          <t>作者:
10年剔除集中10%的3000，09年剔除融资担保体系25000</t>
        </r>
      </text>
    </comment>
  </commentList>
</comments>
</file>

<file path=xl/comments5.xml><?xml version="1.0" encoding="utf-8"?>
<comments xmlns="http://schemas.openxmlformats.org/spreadsheetml/2006/main">
  <authors>
    <author>李欢</author>
  </authors>
  <commentList>
    <comment ref="A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A9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1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1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1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1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1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1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1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1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2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2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2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A22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A2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23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2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将内卫修改为武装警察部队</t>
        </r>
      </text>
    </comment>
    <comment ref="A2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2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2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30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3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3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3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3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3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3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3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3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38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3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3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4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4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4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4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4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4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43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4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44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4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4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4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4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4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4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4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4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5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5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5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5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52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5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5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5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5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5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5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5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5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5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6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6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6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61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6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6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6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6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67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6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6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6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69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69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6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7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7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8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8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9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A9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9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10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10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11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11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A11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A11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11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117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11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11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1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12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12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12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12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12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12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12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12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<sst xmlns="http://schemas.openxmlformats.org/spreadsheetml/2006/main" count="1789" uniqueCount="1375">
  <si>
    <t>（和平区）</t>
  </si>
  <si>
    <t>一般公共预算</t>
  </si>
  <si>
    <t>单位：万元</t>
  </si>
  <si>
    <t>项           目</t>
  </si>
  <si>
    <t>预   算</t>
  </si>
  <si>
    <t>调整预算</t>
  </si>
  <si>
    <t>预算执行</t>
  </si>
  <si>
    <t>执行为预算％</t>
  </si>
  <si>
    <t>一 般 公 共 收 入 合 计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</si>
  <si>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</si>
  <si>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</si>
  <si>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</si>
  <si>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</si>
  <si>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</si>
  <si>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</si>
  <si>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</si>
  <si>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</si>
  <si>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</si>
  <si>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</si>
  <si>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</si>
  <si>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</si>
  <si>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</si>
  <si>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</si>
  <si>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</si>
  <si>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</si>
  <si>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</si>
  <si>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</si>
  <si>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</si>
  <si>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</si>
  <si>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</si>
  <si>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</si>
  <si>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加：市级税收返还收入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</si>
  <si>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市级转移支付收入</t>
    </r>
  </si>
  <si>
    <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</si>
  <si>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</si>
  <si>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  一般债务收入</t>
    </r>
  </si>
  <si>
    <t>一 般 公 共 收 入 总 计</t>
  </si>
  <si>
    <t>2009年同期数</t>
  </si>
  <si>
    <t>一 般 公 共 支 出 合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</si>
  <si>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</si>
  <si>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</si>
  <si>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</si>
  <si>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</si>
  <si>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</si>
  <si>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</si>
  <si>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</si>
  <si>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</si>
  <si>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</si>
  <si>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</si>
  <si>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</si>
  <si>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</si>
  <si>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</si>
  <si>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</si>
  <si>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住房保障支出</t>
  </si>
  <si>
    <t>粮油物资储备支出</t>
  </si>
  <si>
    <t>其他支出</t>
  </si>
  <si>
    <t>预备费</t>
  </si>
  <si>
    <t>债务付息支出</t>
  </si>
  <si>
    <t>减：一般公共支出</t>
  </si>
  <si>
    <t>一 般 公 共 结 余</t>
  </si>
  <si>
    <t>结转项目资金</t>
  </si>
  <si>
    <t>预算纯结余</t>
  </si>
  <si>
    <t xml:space="preserve">      机关服务</t>
  </si>
  <si>
    <t xml:space="preserve">      政协会议</t>
  </si>
  <si>
    <t xml:space="preserve">    人大事务</t>
  </si>
  <si>
    <t xml:space="preserve">      参政议政</t>
  </si>
  <si>
    <t xml:space="preserve">      行政运行</t>
  </si>
  <si>
    <t xml:space="preserve">      其他政协事务支出</t>
  </si>
  <si>
    <t xml:space="preserve">      一般行政管理事务</t>
  </si>
  <si>
    <t xml:space="preserve">    政府办公厅(室)及相关机构事务</t>
  </si>
  <si>
    <t xml:space="preserve">      人大会议</t>
  </si>
  <si>
    <t xml:space="preserve">      人大立法</t>
  </si>
  <si>
    <t xml:space="preserve">      人大代表履职能力提升</t>
  </si>
  <si>
    <t xml:space="preserve">      专项服务</t>
  </si>
  <si>
    <t xml:space="preserve">      代表工作</t>
  </si>
  <si>
    <t xml:space="preserve">      专项业务活动</t>
  </si>
  <si>
    <t xml:space="preserve">      事业运行</t>
  </si>
  <si>
    <t xml:space="preserve">      政务公开审批</t>
  </si>
  <si>
    <t xml:space="preserve">      其他人大事务支出</t>
  </si>
  <si>
    <t xml:space="preserve">      信访事务</t>
  </si>
  <si>
    <t xml:space="preserve">    政协事务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</si>
  <si>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</si>
  <si>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</si>
  <si>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</si>
  <si>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统计抽样调查</t>
  </si>
  <si>
    <t xml:space="preserve">      其他统计信息事务支出</t>
  </si>
  <si>
    <t xml:space="preserve">      战略规划与实施</t>
  </si>
  <si>
    <t xml:space="preserve">    财政事务</t>
  </si>
  <si>
    <t xml:space="preserve">      物价管理</t>
  </si>
  <si>
    <t xml:space="preserve">      预算改革业务</t>
  </si>
  <si>
    <t xml:space="preserve">      其他发展与改革事务支出</t>
  </si>
  <si>
    <t xml:space="preserve">      财政国库业务</t>
  </si>
  <si>
    <t xml:space="preserve">    统计信息事务</t>
  </si>
  <si>
    <t xml:space="preserve">      财政监察</t>
  </si>
  <si>
    <t xml:space="preserve">      信息化建设</t>
  </si>
  <si>
    <t xml:space="preserve">      财政委托业务支出</t>
  </si>
  <si>
    <t xml:space="preserve">      信息事务</t>
  </si>
  <si>
    <t xml:space="preserve">      专项统计业务</t>
  </si>
  <si>
    <t xml:space="preserve">      其他财政事务支出</t>
  </si>
  <si>
    <t xml:space="preserve">      统计管理</t>
  </si>
  <si>
    <t xml:space="preserve">    税收事务</t>
  </si>
  <si>
    <t xml:space="preserve">      专项普查活动</t>
  </si>
  <si>
    <t xml:space="preserve">    人力资源事务</t>
  </si>
  <si>
    <t xml:space="preserve">      税务办案</t>
  </si>
  <si>
    <t xml:space="preserve">      税务登记证及发票管理</t>
  </si>
  <si>
    <t xml:space="preserve">      税务宣传</t>
  </si>
  <si>
    <t xml:space="preserve">      引进人才费用</t>
  </si>
  <si>
    <t xml:space="preserve">      其他税收事务支出</t>
  </si>
  <si>
    <t xml:space="preserve">    审计事务</t>
  </si>
  <si>
    <t xml:space="preserve">      其他人力资源事务支出</t>
  </si>
  <si>
    <t xml:space="preserve">      审计业务</t>
  </si>
  <si>
    <t xml:space="preserve">      审计管理</t>
  </si>
  <si>
    <t xml:space="preserve">      派驻派出机构</t>
  </si>
  <si>
    <t xml:space="preserve">      其他审计事务支出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</si>
  <si>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</si>
  <si>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</si>
  <si>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</si>
  <si>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</si>
  <si>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</si>
  <si>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</si>
  <si>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</si>
  <si>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</si>
  <si>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专利试点和产业化推进</t>
  </si>
  <si>
    <t xml:space="preserve">      专利执法</t>
  </si>
  <si>
    <t xml:space="preserve">      其他知识产权事务支出</t>
  </si>
  <si>
    <t xml:space="preserve">    民族事务</t>
  </si>
  <si>
    <t xml:space="preserve">    档案事务</t>
  </si>
  <si>
    <t xml:space="preserve">      民族工作专项</t>
  </si>
  <si>
    <t xml:space="preserve">      其他民族事务支出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</si>
  <si>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</si>
  <si>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</si>
  <si>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</si>
  <si>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</si>
  <si>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</si>
  <si>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台湾事务</t>
  </si>
  <si>
    <t xml:space="preserve">    统战事务</t>
  </si>
  <si>
    <t xml:space="preserve">      其他群众团体事务支出</t>
  </si>
  <si>
    <t xml:space="preserve">      其他统战事务支出</t>
  </si>
  <si>
    <t xml:space="preserve">    党委办公厅（室）及相关机构事务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</si>
  <si>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</si>
  <si>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</si>
  <si>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</si>
  <si>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</si>
  <si>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</si>
  <si>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</si>
  <si>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公安</t>
  </si>
  <si>
    <t xml:space="preserve">    宣传事务</t>
  </si>
  <si>
    <t xml:space="preserve">      其他宣传事务支出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</si>
  <si>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</si>
  <si>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</si>
  <si>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</si>
  <si>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</si>
  <si>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国家安全</t>
  </si>
  <si>
    <t xml:space="preserve">      “两庭”建设</t>
  </si>
  <si>
    <t xml:space="preserve">    检察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</si>
  <si>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</si>
  <si>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</si>
  <si>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</si>
  <si>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</si>
  <si>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小学教育</t>
  </si>
  <si>
    <t xml:space="preserve">      法律援助</t>
  </si>
  <si>
    <t xml:space="preserve">      初中教育</t>
  </si>
  <si>
    <t xml:space="preserve">      高中教育</t>
  </si>
  <si>
    <t xml:space="preserve">      社区矫正</t>
  </si>
  <si>
    <t xml:space="preserve">      高等教育</t>
  </si>
  <si>
    <t xml:space="preserve">      其他普通教育支出</t>
  </si>
  <si>
    <t xml:space="preserve">      其他司法支出</t>
  </si>
  <si>
    <t xml:space="preserve">    职业教育</t>
  </si>
  <si>
    <t xml:space="preserve">      中专教育</t>
  </si>
  <si>
    <t xml:space="preserve">    强制隔离戒毒</t>
  </si>
  <si>
    <t xml:space="preserve">      技校教育</t>
  </si>
  <si>
    <t xml:space="preserve">      高等职业教育</t>
  </si>
  <si>
    <t xml:space="preserve">      其他职业教育支出</t>
  </si>
  <si>
    <t xml:space="preserve">    教育管理事务</t>
  </si>
  <si>
    <t xml:space="preserve">      成人中等教育</t>
  </si>
  <si>
    <t xml:space="preserve">    普通教育</t>
  </si>
  <si>
    <t xml:space="preserve">      特殊学校教育</t>
  </si>
  <si>
    <t xml:space="preserve">      学前教育</t>
  </si>
  <si>
    <t xml:space="preserve">    进修及培训</t>
  </si>
  <si>
    <t xml:space="preserve">      重点基础研究规划</t>
  </si>
  <si>
    <t xml:space="preserve">      干部教育</t>
  </si>
  <si>
    <t xml:space="preserve">      专项基础科研</t>
  </si>
  <si>
    <t xml:space="preserve">      教师进修</t>
  </si>
  <si>
    <t xml:space="preserve">      其他基础研究支出</t>
  </si>
  <si>
    <t xml:space="preserve">    教育费附加安排的支出</t>
  </si>
  <si>
    <t xml:space="preserve">    应用研究</t>
  </si>
  <si>
    <t xml:space="preserve">      城市中小学教学设施</t>
  </si>
  <si>
    <t xml:space="preserve">      机构运行</t>
  </si>
  <si>
    <t xml:space="preserve">      城市中小学校舍建设</t>
  </si>
  <si>
    <t xml:space="preserve">      社会公益研究</t>
  </si>
  <si>
    <t xml:space="preserve">      中等职业学校教学设施</t>
  </si>
  <si>
    <t xml:space="preserve">      高技术研究</t>
  </si>
  <si>
    <t xml:space="preserve">      其他教育费附加安排的支出</t>
  </si>
  <si>
    <t xml:space="preserve">    技术研究与开发</t>
  </si>
  <si>
    <t xml:space="preserve">    其他教育支出</t>
  </si>
  <si>
    <t xml:space="preserve">      应用技术研究与开发</t>
  </si>
  <si>
    <t xml:space="preserve">    科学技术管理事务</t>
  </si>
  <si>
    <t xml:space="preserve">      产业技术研究与开发</t>
  </si>
  <si>
    <t xml:space="preserve">    科技条件与服务</t>
  </si>
  <si>
    <t xml:space="preserve">      其他科学技术管理事务支出</t>
  </si>
  <si>
    <t xml:space="preserve">    基础研究</t>
  </si>
  <si>
    <t xml:space="preserve">      技术创新服务体系</t>
  </si>
  <si>
    <t xml:space="preserve">      科技条件专项</t>
  </si>
  <si>
    <t xml:space="preserve">      其他科技交流与合作支出</t>
  </si>
  <si>
    <t xml:space="preserve">      其他科技条件与服务支出</t>
  </si>
  <si>
    <t xml:space="preserve">    科技重大项目</t>
  </si>
  <si>
    <t xml:space="preserve">    社会科学</t>
  </si>
  <si>
    <t xml:space="preserve">      科技重大专项</t>
  </si>
  <si>
    <t xml:space="preserve">      社会科学研究机构</t>
  </si>
  <si>
    <t xml:space="preserve">      其他科学技术支出</t>
  </si>
  <si>
    <t xml:space="preserve">      科技奖励</t>
  </si>
  <si>
    <t xml:space="preserve">      转制科研机构</t>
  </si>
  <si>
    <t xml:space="preserve">    科学技术普及</t>
  </si>
  <si>
    <t xml:space="preserve">      科普活动</t>
  </si>
  <si>
    <t xml:space="preserve">      学术交流活动</t>
  </si>
  <si>
    <t xml:space="preserve">      科技馆站</t>
  </si>
  <si>
    <t xml:space="preserve">      图书馆</t>
  </si>
  <si>
    <t xml:space="preserve">      其他科学技术普及支出</t>
  </si>
  <si>
    <t xml:space="preserve">      文化展示及纪念机构</t>
  </si>
  <si>
    <t xml:space="preserve">    科技交流与合作</t>
  </si>
  <si>
    <t xml:space="preserve">      艺术表演场所</t>
  </si>
  <si>
    <t xml:space="preserve">      国际交流与合作</t>
  </si>
  <si>
    <t xml:space="preserve">      艺术表演团体</t>
  </si>
  <si>
    <t xml:space="preserve">      文化活动</t>
  </si>
  <si>
    <t xml:space="preserve">      体育训练</t>
  </si>
  <si>
    <t xml:space="preserve">      群众文化</t>
  </si>
  <si>
    <t xml:space="preserve">      体育场馆</t>
  </si>
  <si>
    <t xml:space="preserve">      群众体育</t>
  </si>
  <si>
    <t xml:space="preserve">      文化创作与保护</t>
  </si>
  <si>
    <t xml:space="preserve">      其他体育支出</t>
  </si>
  <si>
    <t xml:space="preserve">    文物</t>
  </si>
  <si>
    <t xml:space="preserve">      文物保护</t>
  </si>
  <si>
    <t xml:space="preserve">      广播</t>
  </si>
  <si>
    <t xml:space="preserve">      博物馆</t>
  </si>
  <si>
    <t xml:space="preserve">      电视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</si>
  <si>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</si>
  <si>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</si>
  <si>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</si>
  <si>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</si>
  <si>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其他文化体育与传媒支出</t>
  </si>
  <si>
    <t xml:space="preserve">      宣传文化发展专项支出</t>
  </si>
  <si>
    <t xml:space="preserve">      其他人力资源和社会保障管理事务支出</t>
  </si>
  <si>
    <t xml:space="preserve">      文化产业发展专项支出</t>
  </si>
  <si>
    <t xml:space="preserve">    民政管理事务</t>
  </si>
  <si>
    <t xml:space="preserve">      其他文化体育与传媒支出</t>
  </si>
  <si>
    <t xml:space="preserve">    人力资源和社会保障管理事务</t>
  </si>
  <si>
    <t xml:space="preserve">      综合业务管理</t>
  </si>
  <si>
    <t xml:space="preserve">      民间组织管理</t>
  </si>
  <si>
    <t xml:space="preserve">      劳动保障监察</t>
  </si>
  <si>
    <t xml:space="preserve">      基层政权和社区建设</t>
  </si>
  <si>
    <t xml:space="preserve">      就业管理事务</t>
  </si>
  <si>
    <t xml:space="preserve">      社会保险业务管理事务</t>
  </si>
  <si>
    <t xml:space="preserve">      其他民政管理事务支出</t>
  </si>
  <si>
    <t xml:space="preserve">      机关事业单位职业年金缴费支出</t>
  </si>
  <si>
    <t xml:space="preserve">      社会保险经办机构</t>
  </si>
  <si>
    <t xml:space="preserve">      劳动人事争议调解仲裁</t>
  </si>
  <si>
    <t xml:space="preserve">      财政对城乡居民基本养老保险基金的补助</t>
  </si>
  <si>
    <t xml:space="preserve">      公共就业服务和职业技能鉴定机构</t>
  </si>
  <si>
    <t xml:space="preserve">      义务兵优待</t>
  </si>
  <si>
    <t xml:space="preserve">      其他优抚支出</t>
  </si>
  <si>
    <t xml:space="preserve">      归口管理的行政单位离退休</t>
  </si>
  <si>
    <t xml:space="preserve">    退役安置</t>
  </si>
  <si>
    <t xml:space="preserve">      机关事业单位基本养老保险缴费支出</t>
  </si>
  <si>
    <t xml:space="preserve">    就业补助</t>
  </si>
  <si>
    <t xml:space="preserve">      军队移交政府离退休干部管理机构</t>
  </si>
  <si>
    <t xml:space="preserve">      社会保险补贴</t>
  </si>
  <si>
    <t xml:space="preserve">    社会福利</t>
  </si>
  <si>
    <t xml:space="preserve">      公益性岗位补贴</t>
  </si>
  <si>
    <t xml:space="preserve">      老年福利</t>
  </si>
  <si>
    <t xml:space="preserve">      就业见习补贴</t>
  </si>
  <si>
    <t xml:space="preserve">      假肢矫形</t>
  </si>
  <si>
    <t xml:space="preserve">      高技能人才培养补助</t>
  </si>
  <si>
    <t xml:space="preserve">      殡葬</t>
  </si>
  <si>
    <t xml:space="preserve">      其他就业补助支出</t>
  </si>
  <si>
    <t xml:space="preserve">      社会福利事业单位</t>
  </si>
  <si>
    <t xml:space="preserve">    抚恤</t>
  </si>
  <si>
    <t xml:space="preserve">      其他社会福利支出</t>
  </si>
  <si>
    <t xml:space="preserve">      死亡抚恤</t>
  </si>
  <si>
    <t xml:space="preserve">    残疾人事业</t>
  </si>
  <si>
    <t xml:space="preserve">      伤残抚恤</t>
  </si>
  <si>
    <t xml:space="preserve">      在乡复员、退伍军人生活补助</t>
  </si>
  <si>
    <t xml:space="preserve">      残疾人生活和护理补贴</t>
  </si>
  <si>
    <t xml:space="preserve">      优抚事业单位支出</t>
  </si>
  <si>
    <t xml:space="preserve">      临时救助支出</t>
  </si>
  <si>
    <t xml:space="preserve">      残疾人康复</t>
  </si>
  <si>
    <t xml:space="preserve">      流浪乞讨人员救助支出</t>
  </si>
  <si>
    <t xml:space="preserve">      残疾人就业和扶贫</t>
  </si>
  <si>
    <t xml:space="preserve">    其他生活救助</t>
  </si>
  <si>
    <t xml:space="preserve">      残疾人体育</t>
  </si>
  <si>
    <t xml:space="preserve">      其他城市生活救助</t>
  </si>
  <si>
    <t xml:space="preserve">      其他残疾人事业支出</t>
  </si>
  <si>
    <t xml:space="preserve">    其他社会保障和就业支出</t>
  </si>
  <si>
    <t xml:space="preserve">    红十字事业</t>
  </si>
  <si>
    <t xml:space="preserve">      其他红十字事业支出</t>
  </si>
  <si>
    <t xml:space="preserve">    公立医院</t>
  </si>
  <si>
    <t xml:space="preserve">    最低生活保障</t>
  </si>
  <si>
    <t xml:space="preserve">      综合医院</t>
  </si>
  <si>
    <t xml:space="preserve">      城市最低生活保障金支出</t>
  </si>
  <si>
    <t xml:space="preserve">      中医（民族）医院</t>
  </si>
  <si>
    <t xml:space="preserve">    临时救助</t>
  </si>
  <si>
    <t xml:space="preserve">      重大公共卫生专项</t>
  </si>
  <si>
    <t xml:space="preserve">      职业病防治医院</t>
  </si>
  <si>
    <t xml:space="preserve">      突发公共卫生事件应急处理</t>
  </si>
  <si>
    <t xml:space="preserve">      精神病医院</t>
  </si>
  <si>
    <t xml:space="preserve">      妇产医院</t>
  </si>
  <si>
    <t xml:space="preserve">      行政单位医疗</t>
  </si>
  <si>
    <t xml:space="preserve">      儿童医院</t>
  </si>
  <si>
    <t xml:space="preserve">      事业单位医疗</t>
  </si>
  <si>
    <t xml:space="preserve">      其他专科医院</t>
  </si>
  <si>
    <t xml:space="preserve">      公务员医疗补助</t>
  </si>
  <si>
    <t xml:space="preserve">      其他公立医院支出</t>
  </si>
  <si>
    <t xml:space="preserve">      其他行政事业单位医疗支出</t>
  </si>
  <si>
    <t xml:space="preserve">    基层医疗卫生机构</t>
  </si>
  <si>
    <t xml:space="preserve">      优抚对象医疗补助</t>
  </si>
  <si>
    <t xml:space="preserve">      城市社区卫生机构</t>
  </si>
  <si>
    <t xml:space="preserve">    公共卫生</t>
  </si>
  <si>
    <t xml:space="preserve">      城乡医疗救助</t>
  </si>
  <si>
    <t xml:space="preserve">      疾病预防控制机构</t>
  </si>
  <si>
    <t xml:space="preserve">      卫生监督机构</t>
  </si>
  <si>
    <t xml:space="preserve">      妇幼保健机构</t>
  </si>
  <si>
    <t xml:space="preserve">    中医药</t>
  </si>
  <si>
    <t xml:space="preserve">      应急救治机构</t>
  </si>
  <si>
    <t xml:space="preserve">      中医（民族医）药专项</t>
  </si>
  <si>
    <t xml:space="preserve">      采供血机构</t>
  </si>
  <si>
    <t xml:space="preserve">      其他中医药支出</t>
  </si>
  <si>
    <t xml:space="preserve">      其他专业公共卫生机构</t>
  </si>
  <si>
    <t xml:space="preserve">    计划生育事务</t>
  </si>
  <si>
    <t xml:space="preserve">      基本公共卫生服务</t>
  </si>
  <si>
    <t xml:space="preserve">      计划生育机构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</si>
  <si>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</si>
  <si>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</si>
  <si>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</si>
  <si>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</si>
  <si>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</si>
  <si>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</si>
  <si>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</si>
  <si>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</si>
  <si>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</si>
  <si>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放射源和放射性废物监管</t>
  </si>
  <si>
    <t xml:space="preserve">    环境保护管理事务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</si>
  <si>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</si>
  <si>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</si>
  <si>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</si>
  <si>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</si>
  <si>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</si>
  <si>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其他能源管理事务支出</t>
  </si>
  <si>
    <t xml:space="preserve">    退耕还林</t>
  </si>
  <si>
    <t xml:space="preserve">    其他节能环保支出</t>
  </si>
  <si>
    <t xml:space="preserve">      退耕现金</t>
  </si>
  <si>
    <t xml:space="preserve">      其他退耕还林支出</t>
  </si>
  <si>
    <t xml:space="preserve">      城乡社区管理事务</t>
  </si>
  <si>
    <t xml:space="preserve">    风沙荒漠治理</t>
  </si>
  <si>
    <t xml:space="preserve">        行政运行</t>
  </si>
  <si>
    <t xml:space="preserve">      京津风沙源治理工程建设</t>
  </si>
  <si>
    <t xml:space="preserve">        一般行政管理事务</t>
  </si>
  <si>
    <t xml:space="preserve">    能源节约利用</t>
  </si>
  <si>
    <t xml:space="preserve">        机关服务</t>
  </si>
  <si>
    <t xml:space="preserve">    污染减排</t>
  </si>
  <si>
    <t xml:space="preserve">        其他城乡社区管理事务支出</t>
  </si>
  <si>
    <t xml:space="preserve">        工程建设管理</t>
  </si>
  <si>
    <t xml:space="preserve">        市政公用行业市场监管</t>
  </si>
  <si>
    <t xml:space="preserve">      其他污染减排支出</t>
  </si>
  <si>
    <t xml:space="preserve">        执业资格注册、资质审查</t>
  </si>
  <si>
    <t xml:space="preserve">    可再生能源</t>
  </si>
  <si>
    <t xml:space="preserve">    能源管理事务</t>
  </si>
  <si>
    <t xml:space="preserve">      能源管理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</si>
  <si>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</si>
  <si>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</si>
  <si>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</si>
  <si>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  农业生产支持补贴</t>
  </si>
  <si>
    <t xml:space="preserve">        农业组织化与产业化经营</t>
  </si>
  <si>
    <t xml:space="preserve">      农业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</si>
  <si>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</si>
  <si>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</si>
  <si>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</si>
  <si>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事业运行</t>
  </si>
  <si>
    <t xml:space="preserve">        成品油价格改革对渔业的补贴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</si>
  <si>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</si>
  <si>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</si>
  <si>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</si>
  <si>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</si>
  <si>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</si>
  <si>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</si>
  <si>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森林培育</t>
  </si>
  <si>
    <t xml:space="preserve">        森林生态效益补偿</t>
  </si>
  <si>
    <t xml:space="preserve">        水利工程建设</t>
  </si>
  <si>
    <t xml:space="preserve">        动植物保护</t>
  </si>
  <si>
    <t xml:space="preserve">        水利工程运行与维护</t>
  </si>
  <si>
    <t xml:space="preserve">        湿地保护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</si>
  <si>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</si>
  <si>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</si>
  <si>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</si>
  <si>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</si>
  <si>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信息管理</t>
  </si>
  <si>
    <t xml:space="preserve">        水质监测</t>
  </si>
  <si>
    <t xml:space="preserve">        水文测报</t>
  </si>
  <si>
    <t xml:space="preserve">        成品油价格改革对林业的补贴</t>
  </si>
  <si>
    <t xml:space="preserve">        防汛</t>
  </si>
  <si>
    <t xml:space="preserve">        抗旱</t>
  </si>
  <si>
    <t xml:space="preserve">        其他林业支出</t>
  </si>
  <si>
    <t xml:space="preserve">        农田水利</t>
  </si>
  <si>
    <t xml:space="preserve">      水利</t>
  </si>
  <si>
    <t xml:space="preserve">        水利技术推广</t>
  </si>
  <si>
    <t xml:space="preserve">        大中型水库移民后期扶持专项支出</t>
  </si>
  <si>
    <t xml:space="preserve">        水利安全监督</t>
  </si>
  <si>
    <t xml:space="preserve">        水利行业业务管理</t>
  </si>
  <si>
    <t xml:space="preserve">        农村人畜饮水</t>
  </si>
  <si>
    <t xml:space="preserve">      农村综合改革</t>
  </si>
  <si>
    <t xml:space="preserve">        其他水利支出</t>
  </si>
  <si>
    <t xml:space="preserve">        对村级一事一议的补助</t>
  </si>
  <si>
    <t xml:space="preserve">      南水北调</t>
  </si>
  <si>
    <t xml:space="preserve">        对村民委员会和村党支部的补助</t>
  </si>
  <si>
    <t xml:space="preserve">      普惠金融发展支出</t>
  </si>
  <si>
    <t xml:space="preserve">        支持农村金融机构</t>
  </si>
  <si>
    <t xml:space="preserve">        南水北调工程建设</t>
  </si>
  <si>
    <t xml:space="preserve">        农业保险保费补贴</t>
  </si>
  <si>
    <t xml:space="preserve">        其他南水北调支出</t>
  </si>
  <si>
    <t xml:space="preserve">        创业担保贷款贴息</t>
  </si>
  <si>
    <t xml:space="preserve">      扶贫</t>
  </si>
  <si>
    <t xml:space="preserve">        其他普惠金融发展支出</t>
  </si>
  <si>
    <t xml:space="preserve">        生产发展</t>
  </si>
  <si>
    <t xml:space="preserve">        其他扶贫支出</t>
  </si>
  <si>
    <t xml:space="preserve">      农业综合开发</t>
  </si>
  <si>
    <t xml:space="preserve">        机构运行</t>
  </si>
  <si>
    <t xml:space="preserve">      公路水路运输</t>
  </si>
  <si>
    <t xml:space="preserve">        土地治理</t>
  </si>
  <si>
    <t xml:space="preserve">        其他农业综合开发支出</t>
  </si>
  <si>
    <t xml:space="preserve">        铁路安全</t>
  </si>
  <si>
    <t xml:space="preserve">        其他铁路运输支出</t>
  </si>
  <si>
    <t xml:space="preserve">      民用航空运输</t>
  </si>
  <si>
    <t xml:space="preserve">        其他民用航空运输支出</t>
  </si>
  <si>
    <t xml:space="preserve">        公路和运输安全</t>
  </si>
  <si>
    <t xml:space="preserve">      成品油价格改革对交通运输的补贴</t>
  </si>
  <si>
    <t xml:space="preserve">        公路还贷专项</t>
  </si>
  <si>
    <t xml:space="preserve">        对城市公交的补贴</t>
  </si>
  <si>
    <t xml:space="preserve">        公路运输管理</t>
  </si>
  <si>
    <t xml:space="preserve">        对农村道路客运的补贴</t>
  </si>
  <si>
    <t xml:space="preserve">        港口设施</t>
  </si>
  <si>
    <t xml:space="preserve">        对出租车的补贴</t>
  </si>
  <si>
    <t xml:space="preserve">        航道维护</t>
  </si>
  <si>
    <t xml:space="preserve">        成品油价格改革补贴其他支出</t>
  </si>
  <si>
    <t xml:space="preserve">        救助打捞</t>
  </si>
  <si>
    <t xml:space="preserve">      邮政业支出</t>
  </si>
  <si>
    <t xml:space="preserve">        口岸建设</t>
  </si>
  <si>
    <t xml:space="preserve">        邮政普遍服务与特殊服务</t>
  </si>
  <si>
    <t xml:space="preserve">        取消政府还贷二级公路收费专项支出</t>
  </si>
  <si>
    <t xml:space="preserve">      车辆购置税支出</t>
  </si>
  <si>
    <t xml:space="preserve">        车辆购置税用于公路等基础设施建设支出</t>
  </si>
  <si>
    <t xml:space="preserve">      铁路运输</t>
  </si>
  <si>
    <t xml:space="preserve">        车辆购置税用于农村公路建设支出</t>
  </si>
  <si>
    <t xml:space="preserve">        铁路路网建设</t>
  </si>
  <si>
    <t xml:space="preserve">        车辆购置税用于老旧汽车报废更新补贴</t>
  </si>
  <si>
    <t xml:space="preserve">        车辆购置税其他支出</t>
  </si>
  <si>
    <t xml:space="preserve">        工业和信息产业支持</t>
  </si>
  <si>
    <t xml:space="preserve">      其他交通运输支出</t>
  </si>
  <si>
    <t xml:space="preserve">        其他工业和信息产业监管支出</t>
  </si>
  <si>
    <t xml:space="preserve">        公共交通运营补助</t>
  </si>
  <si>
    <t xml:space="preserve">        其他交通运输支出</t>
  </si>
  <si>
    <t xml:space="preserve">      制造业</t>
  </si>
  <si>
    <t xml:space="preserve">        医药制造业</t>
  </si>
  <si>
    <t xml:space="preserve">        非金属矿物制品业</t>
  </si>
  <si>
    <t xml:space="preserve">        电气机械及器材制造业</t>
  </si>
  <si>
    <t xml:space="preserve">        其他制造业支出</t>
  </si>
  <si>
    <t xml:space="preserve">      国有资产监管</t>
  </si>
  <si>
    <t xml:space="preserve">      工业和信息产业监管</t>
  </si>
  <si>
    <t xml:space="preserve">        专用通信</t>
  </si>
  <si>
    <t xml:space="preserve">        国有企业监事会专项</t>
  </si>
  <si>
    <t xml:space="preserve">        无线电监管</t>
  </si>
  <si>
    <t xml:space="preserve">        其他国有资产监管支出</t>
  </si>
  <si>
    <t xml:space="preserve">      支持中小企业发展和管理支出</t>
  </si>
  <si>
    <t xml:space="preserve">        其他商业流通事务支出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</si>
  <si>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</si>
  <si>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</si>
  <si>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</si>
  <si>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</si>
  <si>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技术改造支出</t>
  </si>
  <si>
    <t xml:space="preserve">        其他资源勘探信息等支出</t>
  </si>
  <si>
    <t xml:space="preserve">      涉外发展服务支出</t>
  </si>
  <si>
    <t xml:space="preserve">      商业流通事务</t>
  </si>
  <si>
    <t xml:space="preserve">        外商投资环境建设补助资金</t>
  </si>
  <si>
    <t xml:space="preserve">        其他涉外发展服务支出</t>
  </si>
  <si>
    <t xml:space="preserve">        市场监测及信息管理</t>
  </si>
  <si>
    <t xml:space="preserve">      其他商业服务业等支出</t>
  </si>
  <si>
    <t xml:space="preserve">        民贸企业补贴</t>
  </si>
  <si>
    <t xml:space="preserve">        服务业基础设施建设</t>
  </si>
  <si>
    <t xml:space="preserve">        民贸民品贷款贴息</t>
  </si>
  <si>
    <t xml:space="preserve">      金融部门行政支出</t>
  </si>
  <si>
    <t xml:space="preserve">        土地资源调查</t>
  </si>
  <si>
    <t xml:space="preserve">        地质矿产资源利用与保护</t>
  </si>
  <si>
    <t xml:space="preserve">        金融部门其他行政支出</t>
  </si>
  <si>
    <t xml:space="preserve">      金融发展支出</t>
  </si>
  <si>
    <t xml:space="preserve">        其他金融发展支出</t>
  </si>
  <si>
    <t xml:space="preserve">      海洋管理事务</t>
  </si>
  <si>
    <t xml:space="preserve">      一般公共服务</t>
  </si>
  <si>
    <t xml:space="preserve">      节能环保</t>
  </si>
  <si>
    <t xml:space="preserve">        海洋执法监察</t>
  </si>
  <si>
    <t xml:space="preserve">      其他支出</t>
  </si>
  <si>
    <t xml:space="preserve">        海岛和海域保护</t>
  </si>
  <si>
    <t xml:space="preserve">        其他海洋管理事务支出</t>
  </si>
  <si>
    <t xml:space="preserve">        棚户区改造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</si>
  <si>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</si>
  <si>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</si>
  <si>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</si>
  <si>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</si>
  <si>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气象事务</t>
  </si>
  <si>
    <t xml:space="preserve">        购房补贴</t>
  </si>
  <si>
    <t xml:space="preserve">        气象事业机构</t>
  </si>
  <si>
    <t xml:space="preserve">      城乡社区住宅</t>
  </si>
  <si>
    <t xml:space="preserve">        气象服务</t>
  </si>
  <si>
    <t xml:space="preserve">        气象装备保障维护</t>
  </si>
  <si>
    <t xml:space="preserve">        其他城乡社区住宅支出</t>
  </si>
  <si>
    <t xml:space="preserve">        气象基础设施建设与维修</t>
  </si>
  <si>
    <t xml:space="preserve">        其他气象事务支出</t>
  </si>
  <si>
    <t xml:space="preserve">      粮油事务</t>
  </si>
  <si>
    <t xml:space="preserve">        粮食信息统计</t>
  </si>
  <si>
    <t xml:space="preserve">      保障性安居工程支出</t>
  </si>
  <si>
    <t xml:space="preserve">        粮食专项业务活动</t>
  </si>
  <si>
    <t xml:space="preserve">        廉租住房</t>
  </si>
  <si>
    <t xml:space="preserve">        粮食风险基金</t>
  </si>
  <si>
    <t xml:space="preserve">        其他粮油事务支出</t>
  </si>
  <si>
    <t xml:space="preserve">      粮油储备</t>
  </si>
  <si>
    <t xml:space="preserve">        储备粮（油）库建设</t>
  </si>
  <si>
    <t xml:space="preserve">      重要商品储备</t>
  </si>
  <si>
    <t xml:space="preserve">        食糖储备</t>
  </si>
  <si>
    <t xml:space="preserve">        肉类储备</t>
  </si>
  <si>
    <t xml:space="preserve">        化肥储备</t>
  </si>
  <si>
    <t xml:space="preserve">        食盐储备</t>
  </si>
  <si>
    <t xml:space="preserve">        其他重要商品储备支出</t>
  </si>
  <si>
    <t>项         目</t>
  </si>
  <si>
    <t>预    算</t>
  </si>
  <si>
    <t>基本支出</t>
  </si>
  <si>
    <t>手续费</t>
  </si>
  <si>
    <t>工资福利支出</t>
  </si>
  <si>
    <t>水费</t>
  </si>
  <si>
    <t>基本工资</t>
  </si>
  <si>
    <t>电费</t>
  </si>
  <si>
    <t>津贴补贴</t>
  </si>
  <si>
    <t>邮电费</t>
  </si>
  <si>
    <t>奖金</t>
  </si>
  <si>
    <t>取暖费</t>
  </si>
  <si>
    <t>社会保障缴费</t>
  </si>
  <si>
    <t>物业管理费</t>
  </si>
  <si>
    <t>伙食补助费</t>
  </si>
  <si>
    <t>差旅费</t>
  </si>
  <si>
    <t>绩效工资</t>
  </si>
  <si>
    <t>因公出国（境）费用</t>
  </si>
  <si>
    <t xml:space="preserve">        住房公积金 </t>
  </si>
  <si>
    <t>维修(护)费</t>
  </si>
  <si>
    <t>其他工资福利支出</t>
  </si>
  <si>
    <t>租赁费</t>
  </si>
  <si>
    <t>商品和服务支出</t>
  </si>
  <si>
    <t>会议费</t>
  </si>
  <si>
    <t>办公费</t>
  </si>
  <si>
    <t>培训费</t>
  </si>
  <si>
    <t>印刷费</t>
  </si>
  <si>
    <t>公务接待费</t>
  </si>
  <si>
    <t>咨询费</t>
  </si>
  <si>
    <t>专用材料费</t>
  </si>
  <si>
    <t>被装购置费</t>
  </si>
  <si>
    <t>生活补助</t>
  </si>
  <si>
    <t>专用燃料费</t>
  </si>
  <si>
    <t>救济费</t>
  </si>
  <si>
    <t>劳务费</t>
  </si>
  <si>
    <t>助学金</t>
  </si>
  <si>
    <t>委托业务费</t>
  </si>
  <si>
    <t>奖励金</t>
  </si>
  <si>
    <t>工会经费</t>
  </si>
  <si>
    <t>其他对个人和家庭的补助支出</t>
  </si>
  <si>
    <t>福利费</t>
  </si>
  <si>
    <t>其他资本性支出</t>
  </si>
  <si>
    <t>公务用车运行维护费及购置</t>
  </si>
  <si>
    <t>办公设备购置</t>
  </si>
  <si>
    <t>其他交通费用</t>
  </si>
  <si>
    <t>专用设备购置</t>
  </si>
  <si>
    <t>其他商品和服务支出</t>
  </si>
  <si>
    <t>信息网络及软件购置更新</t>
  </si>
  <si>
    <t>对个人和家庭的补助</t>
  </si>
  <si>
    <t>公务用车购置</t>
  </si>
  <si>
    <t>离休费</t>
  </si>
  <si>
    <t>其他交通工具购置</t>
  </si>
  <si>
    <t>退休费</t>
  </si>
  <si>
    <t>退职(役)费</t>
  </si>
  <si>
    <t>抚恤金</t>
  </si>
  <si>
    <t>项目</t>
  </si>
  <si>
    <t>备注</t>
  </si>
  <si>
    <t>合计</t>
  </si>
  <si>
    <t>税收返还</t>
  </si>
  <si>
    <t>转移支付</t>
  </si>
  <si>
    <t>政府性基金预算</t>
  </si>
  <si>
    <t>政 府 性 基 金 收 入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</si>
  <si>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</si>
  <si>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t xml:space="preserve"> </t>
    </r>
    <r>
      <rPr>
        <sz val="12"/>
        <rFont val="宋体"/>
        <family val="0"/>
      </rPr>
      <t>政府收益</t>
    </r>
  </si>
  <si>
    <t xml:space="preserve"> 土地整理成本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</si>
  <si>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新增建设用地土地有偿使用费收入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</si>
  <si>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政府住房基金收入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</si>
  <si>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散装水泥专项资金收入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</si>
  <si>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新型墙体材料专项基金收入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</si>
  <si>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</si>
  <si>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其他政府性基金收入</t>
    </r>
  </si>
  <si>
    <t xml:space="preserve">  政 府 性 基 金 收 入 合 计</t>
  </si>
  <si>
    <t xml:space="preserve">  加：市级转移支付收入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</si>
  <si>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</si>
  <si>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</si>
  <si>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专项债务收入</t>
    </r>
  </si>
  <si>
    <t xml:space="preserve">  政 府 性 基 金 收 入 总 计</t>
  </si>
  <si>
    <t>和平区2017年政府性基金支出预算执行情况和2018年支出预算表</t>
  </si>
  <si>
    <t>政 府 性 基 金 支 出 合 计</t>
  </si>
  <si>
    <r>
      <t xml:space="preserve"> </t>
    </r>
    <r>
      <rPr>
        <sz val="12"/>
        <rFont val="宋体"/>
        <family val="0"/>
      </rPr>
      <t xml:space="preserve"> 文化体育与传媒支出</t>
    </r>
  </si>
  <si>
    <r>
      <t xml:space="preserve"> </t>
    </r>
    <r>
      <rPr>
        <sz val="12"/>
        <rFont val="宋体"/>
        <family val="0"/>
      </rPr>
      <t xml:space="preserve"> 社会保障和就业支出</t>
    </r>
  </si>
  <si>
    <r>
      <t xml:space="preserve"> </t>
    </r>
    <r>
      <rPr>
        <sz val="12"/>
        <rFont val="宋体"/>
        <family val="0"/>
      </rPr>
      <t xml:space="preserve"> 城乡社区支出</t>
    </r>
  </si>
  <si>
    <t xml:space="preserve">    国有土地使用权出让收入安排的支出</t>
  </si>
  <si>
    <r>
      <t xml:space="preserve"> </t>
    </r>
    <r>
      <rPr>
        <sz val="12"/>
        <rFont val="宋体"/>
        <family val="0"/>
      </rPr>
      <t xml:space="preserve">  政府收益安排的支出</t>
    </r>
  </si>
  <si>
    <r>
      <t xml:space="preserve"> </t>
    </r>
    <r>
      <rPr>
        <sz val="12"/>
        <rFont val="宋体"/>
        <family val="0"/>
      </rPr>
      <t xml:space="preserve">  其中：农业土地开发资金支出</t>
    </r>
  </si>
  <si>
    <r>
      <t xml:space="preserve"> </t>
    </r>
    <r>
      <rPr>
        <sz val="12"/>
        <rFont val="宋体"/>
        <family val="0"/>
      </rPr>
      <t xml:space="preserve">  土地整理成本支出</t>
    </r>
  </si>
  <si>
    <t>新增建设用地土地有偿使用费安排的支出</t>
  </si>
  <si>
    <t>政府住房基金支出</t>
  </si>
  <si>
    <t>其他城乡社区支出</t>
  </si>
  <si>
    <t xml:space="preserve">  交通运输支出</t>
  </si>
  <si>
    <r>
      <t xml:space="preserve"> </t>
    </r>
    <r>
      <rPr>
        <sz val="12"/>
        <rFont val="宋体"/>
        <family val="0"/>
      </rPr>
      <t xml:space="preserve">   港口建设费安排的支出</t>
    </r>
  </si>
  <si>
    <r>
      <t xml:space="preserve"> </t>
    </r>
    <r>
      <rPr>
        <sz val="12"/>
        <rFont val="宋体"/>
        <family val="0"/>
      </rPr>
      <t xml:space="preserve"> 资源勘探电力信息等支出</t>
    </r>
  </si>
  <si>
    <r>
      <t xml:space="preserve"> </t>
    </r>
    <r>
      <rPr>
        <sz val="12"/>
        <rFont val="宋体"/>
        <family val="0"/>
      </rPr>
      <t xml:space="preserve"> 其中：散装水泥专项资金支出</t>
    </r>
  </si>
  <si>
    <r>
      <t xml:space="preserve">  </t>
    </r>
    <r>
      <rPr>
        <sz val="12"/>
        <rFont val="宋体"/>
        <family val="0"/>
      </rPr>
      <t xml:space="preserve">   新型墙体材料专项基金支出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</si>
  <si>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旅游发展基金支出</t>
    </r>
  </si>
  <si>
    <r>
      <t xml:space="preserve"> </t>
    </r>
    <r>
      <rPr>
        <sz val="12"/>
        <rFont val="宋体"/>
        <family val="0"/>
      </rPr>
      <t xml:space="preserve"> 其他支出</t>
    </r>
  </si>
  <si>
    <r>
      <t xml:space="preserve"> </t>
    </r>
    <r>
      <rPr>
        <sz val="12"/>
        <rFont val="宋体"/>
        <family val="0"/>
      </rPr>
      <t xml:space="preserve"> 其中：彩票公益金安排的支出</t>
    </r>
  </si>
  <si>
    <t>政 府 性 基 金 收 入 总 计</t>
  </si>
  <si>
    <t>减：政府性基金支出</t>
  </si>
  <si>
    <t>政 府 性 基 金 结 余</t>
  </si>
  <si>
    <r>
      <t xml:space="preserve"> </t>
    </r>
    <r>
      <rPr>
        <sz val="12"/>
        <rFont val="宋体"/>
        <family val="0"/>
      </rPr>
      <t xml:space="preserve"> 结转项目资金</t>
    </r>
  </si>
  <si>
    <t>政府住房基金及对应专项债务收入安排的支出</t>
  </si>
  <si>
    <t>国家电影事业发展专项资金及对应专项债务收入安排的支出</t>
  </si>
  <si>
    <t>管理费用支出</t>
  </si>
  <si>
    <t>资助国产影片放映</t>
  </si>
  <si>
    <t>公共租赁住房支出</t>
  </si>
  <si>
    <t>资助城市影院</t>
  </si>
  <si>
    <t>公共租赁住房维护和管理支出</t>
  </si>
  <si>
    <t>其他国家电影事业发展专项资金支出</t>
  </si>
  <si>
    <t>保障性住房租金补贴</t>
  </si>
  <si>
    <t>国有土地使用权出让收入及对应专项债务收入安排的支出</t>
  </si>
  <si>
    <t>大中型水库移民后期扶持基金支出</t>
  </si>
  <si>
    <t>征地和拆迁补偿支出</t>
  </si>
  <si>
    <t>移民补助</t>
  </si>
  <si>
    <t>土地开发支出</t>
  </si>
  <si>
    <t>基础设施建设和经济发展</t>
  </si>
  <si>
    <t>城市建设支出</t>
  </si>
  <si>
    <t>小型水库移民扶助基金及对应专项债务收入安排的支出</t>
  </si>
  <si>
    <t>土地出让业务支出</t>
  </si>
  <si>
    <t>其他国有土地使用权出让收入安排的支出</t>
  </si>
  <si>
    <t>其他小型水库移民扶助基金支出</t>
  </si>
  <si>
    <t>农业土地开发资金及对应专项债务收入安排的支出</t>
  </si>
  <si>
    <t>工业和信息产业监管</t>
  </si>
  <si>
    <t>新增建设用地土地有偿使用费及对应专项债务收入安排的支出</t>
  </si>
  <si>
    <t>无线电频率占用费安排的支出</t>
  </si>
  <si>
    <t>基本农田建设和保护支出</t>
  </si>
  <si>
    <t>散装水泥专项资金及对应专项债务收入安排的支出</t>
  </si>
  <si>
    <t>土地整理支出</t>
  </si>
  <si>
    <t>技术研发与推广</t>
  </si>
  <si>
    <t>污水处理费及对应专项债务收入安排的支出</t>
  </si>
  <si>
    <t>宣传</t>
  </si>
  <si>
    <t>污水处理设施建设和运营</t>
  </si>
  <si>
    <t>其他散装水泥专项资金支出</t>
  </si>
  <si>
    <t>新型墙体材料专项基金及对应专项债务收入安排的支出</t>
  </si>
  <si>
    <t>港口建设费及对应专项债务收入安排的支出</t>
  </si>
  <si>
    <t>示范项目补贴</t>
  </si>
  <si>
    <t>港口设施</t>
  </si>
  <si>
    <t>宣传和培训</t>
  </si>
  <si>
    <t>航道建设和维护</t>
  </si>
  <si>
    <t>其他新型墙体材料专项基金支出</t>
  </si>
  <si>
    <t>航运保障系统建设</t>
  </si>
  <si>
    <t>彩票发行销售机构业务费安排的支出</t>
  </si>
  <si>
    <t>福利彩票销售机构的业务费支出</t>
  </si>
  <si>
    <t>体育彩票销售机构的业务费支出</t>
  </si>
  <si>
    <t>用于社会福利的彩票公益金支出</t>
  </si>
  <si>
    <t>彩票市场调控资金支出</t>
  </si>
  <si>
    <t>用于体育事业的彩票公益金支出</t>
  </si>
  <si>
    <t>其他彩票发行销售机构业务费安排的支出</t>
  </si>
  <si>
    <t>用于教育事业的彩票公益金支出</t>
  </si>
  <si>
    <t>彩票公益金及对应专项债务收入安排的支出</t>
  </si>
  <si>
    <t>用于残疾人事业的彩票公益金支出</t>
  </si>
  <si>
    <t>用于城乡医疗救助的彩票公益金支出</t>
  </si>
  <si>
    <t>用于其他社会公益事业的彩票公益金支出</t>
  </si>
  <si>
    <t>转移支付合计</t>
  </si>
  <si>
    <t xml:space="preserve">     其中： 市级转移支付</t>
  </si>
  <si>
    <t>社会保险基金预算</t>
  </si>
  <si>
    <t>执行为      预算％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</si>
  <si>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</si>
  <si>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</si>
  <si>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</si>
  <si>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</si>
  <si>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</si>
  <si>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</si>
  <si>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</si>
  <si>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</si>
  <si>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0"/>
      </rPr>
      <t>收入</t>
    </r>
  </si>
  <si>
    <r>
      <t>六、城乡居民基本养老保险基金</t>
    </r>
    <r>
      <rPr>
        <sz val="12"/>
        <color indexed="8"/>
        <rFont val="宋体"/>
        <family val="0"/>
      </rPr>
      <t>收入</t>
    </r>
  </si>
  <si>
    <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</si>
  <si>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</si>
  <si>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</si>
  <si>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</si>
  <si>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</si>
  <si>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</si>
  <si>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</si>
  <si>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</si>
  <si>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</si>
  <si>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</si>
  <si>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</si>
  <si>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</si>
  <si>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</si>
  <si>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</si>
  <si>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</si>
  <si>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</si>
  <si>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</si>
  <si>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</si>
  <si>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0"/>
      </rPr>
      <t>支出</t>
    </r>
  </si>
  <si>
    <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</si>
  <si>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</si>
  <si>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国有资本经营预算</t>
  </si>
  <si>
    <t>比上年执行增减％</t>
  </si>
  <si>
    <t>国有资本经营收入合计</t>
  </si>
  <si>
    <t>钢铁企业利润收入</t>
  </si>
  <si>
    <t>化工企业利润收入</t>
  </si>
  <si>
    <t>运输企业利润收入</t>
  </si>
  <si>
    <t>投资服务企业利润收入</t>
  </si>
  <si>
    <t>纺织轻工企业利润收入</t>
  </si>
  <si>
    <t>贸易企业利润收入</t>
  </si>
  <si>
    <t>建筑施工企业利润收入</t>
  </si>
  <si>
    <t>房地产企业利润收入‘</t>
  </si>
  <si>
    <t>医药企业利润收入</t>
  </si>
  <si>
    <t>农林牧渔企业利润收入</t>
  </si>
  <si>
    <t>其他企业利润收入</t>
  </si>
  <si>
    <t>二、股利、股息收入</t>
  </si>
  <si>
    <t>三、其他国有资本经营预算收入</t>
  </si>
  <si>
    <t>加：上年结余收入</t>
  </si>
  <si>
    <t>国有资本经营收入总计</t>
  </si>
  <si>
    <t>国有资本经营支出合计</t>
  </si>
  <si>
    <t>一、解决历史遗留问题及改革成本支出</t>
  </si>
  <si>
    <t>国有企业改革成本支出</t>
  </si>
  <si>
    <t>其他解决历史遗留问题及改革成本支出</t>
  </si>
  <si>
    <t>二、国有企业资本金注入</t>
  </si>
  <si>
    <t>国有经济结构调整支出</t>
  </si>
  <si>
    <t>公益性设施投资补助支出</t>
  </si>
  <si>
    <t>前瞻战略性产业发展支出</t>
  </si>
  <si>
    <t>支持科技进步支出</t>
  </si>
  <si>
    <t>其他企业国有资本金注入</t>
  </si>
  <si>
    <t>三、国有企业政策性补贴</t>
  </si>
  <si>
    <t>四、其他国有资本经营预算支出</t>
  </si>
  <si>
    <t>五、转移性支出</t>
  </si>
  <si>
    <t>减：国有资本经营支出</t>
  </si>
  <si>
    <t>国有资本经营结余</t>
  </si>
  <si>
    <r>
      <t xml:space="preserve">      </t>
    </r>
    <r>
      <rPr>
        <sz val="12"/>
        <rFont val="宋体"/>
        <family val="0"/>
      </rPr>
      <t>其他城乡社区支出</t>
    </r>
  </si>
  <si>
    <t>比上年执行增减％</t>
  </si>
  <si>
    <t>一、利润收入</t>
  </si>
  <si>
    <t>2019年地方财政预算表</t>
  </si>
  <si>
    <t>和平区2018年一般公共收入预算执行情况和2019年收入预算表</t>
  </si>
  <si>
    <t>2018年</t>
  </si>
  <si>
    <t>2019年</t>
  </si>
  <si>
    <t>执行为2017
年决算％</t>
  </si>
  <si>
    <t>预算为2018
年执行％</t>
  </si>
  <si>
    <t>卫生健康支出</t>
  </si>
  <si>
    <t>和平区2018年一般公共支出预算执行情况和2019年支出预算表</t>
  </si>
  <si>
    <t>自然资源海洋气象等支出</t>
  </si>
  <si>
    <t>灾害防治及应急管理事务</t>
  </si>
  <si>
    <t>执行为2017年决算％</t>
  </si>
  <si>
    <t>2017决算</t>
  </si>
  <si>
    <t>2017年决算</t>
  </si>
  <si>
    <t>一、一般公共服务</t>
  </si>
  <si>
    <t xml:space="preserve">      行政运行</t>
  </si>
  <si>
    <t xml:space="preserve">      人大监督</t>
  </si>
  <si>
    <t xml:space="preserve">      人大信访工作</t>
  </si>
  <si>
    <t xml:space="preserve">      委员视察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</si>
  <si>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</si>
  <si>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</si>
  <si>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</si>
  <si>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应对气象变化管理事务</t>
  </si>
  <si>
    <t xml:space="preserve">      代扣代收代征税款手续费</t>
  </si>
  <si>
    <t xml:space="preserve">      协税护税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</si>
  <si>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</si>
  <si>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</si>
  <si>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</si>
  <si>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</si>
  <si>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</si>
  <si>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</si>
  <si>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</si>
  <si>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</si>
  <si>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</si>
  <si>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</si>
  <si>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</si>
  <si>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</si>
  <si>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纪检监察事务</t>
  </si>
  <si>
    <t xml:space="preserve">      大案要案查处</t>
  </si>
  <si>
    <t xml:space="preserve">      中央巡视</t>
  </si>
  <si>
    <t xml:space="preserve">      外资管理</t>
  </si>
  <si>
    <t xml:space="preserve">      专利审批</t>
  </si>
  <si>
    <t xml:space="preserve">      国家知识产权战略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</si>
  <si>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</si>
  <si>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</si>
  <si>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</si>
  <si>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</si>
  <si>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港澳台事务</t>
  </si>
  <si>
    <t xml:space="preserve">      港澳事务</t>
  </si>
  <si>
    <t xml:space="preserve">      其他港澳台事务支出</t>
  </si>
  <si>
    <t xml:space="preserve">      工会服务</t>
  </si>
  <si>
    <t xml:space="preserve">      公务员事务</t>
  </si>
  <si>
    <t xml:space="preserve">      事业运行</t>
  </si>
  <si>
    <t xml:space="preserve">      其他组织事务支出</t>
  </si>
  <si>
    <t xml:space="preserve">      其他组织事务支出</t>
  </si>
  <si>
    <t xml:space="preserve">      宗教事务</t>
  </si>
  <si>
    <t xml:space="preserve">      华侨事务</t>
  </si>
  <si>
    <t xml:space="preserve">    对外联络事务</t>
  </si>
  <si>
    <t xml:space="preserve">      其他对外联络事务支出</t>
  </si>
  <si>
    <t xml:space="preserve">    网信事务</t>
  </si>
  <si>
    <t xml:space="preserve">      行政运行</t>
  </si>
  <si>
    <t xml:space="preserve">      一般行政管理事务</t>
  </si>
  <si>
    <t xml:space="preserve">      机关服务</t>
  </si>
  <si>
    <t xml:space="preserve">      事业运行</t>
  </si>
  <si>
    <t xml:space="preserve">      其他网信事务支出</t>
  </si>
  <si>
    <t xml:space="preserve">    市场监督管理事务</t>
  </si>
  <si>
    <t xml:space="preserve">      一般行政管理事务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</si>
  <si>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</si>
  <si>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</si>
  <si>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</si>
  <si>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</si>
  <si>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信息化建设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</si>
  <si>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</si>
  <si>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</si>
  <si>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</si>
  <si>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</si>
  <si>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</si>
  <si>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</si>
  <si>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事业运行</t>
  </si>
  <si>
    <t xml:space="preserve">      其他市场监督管理事务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</si>
  <si>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</si>
  <si>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</si>
  <si>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</si>
  <si>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</si>
  <si>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</si>
  <si>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</si>
  <si>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</si>
  <si>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</si>
  <si>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</si>
  <si>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</si>
  <si>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</si>
  <si>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</si>
  <si>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</si>
  <si>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</si>
  <si>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</si>
  <si>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</si>
  <si>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</si>
  <si>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</si>
  <si>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  武装警察部队</t>
  </si>
  <si>
    <t xml:space="preserve">      其他武装警察部队支出</t>
  </si>
  <si>
    <t xml:space="preserve">      行政运行</t>
  </si>
  <si>
    <t xml:space="preserve">      一般行政管理事务</t>
  </si>
  <si>
    <t xml:space="preserve">      机关服务</t>
  </si>
  <si>
    <t xml:space="preserve">      信息化建设</t>
  </si>
  <si>
    <t xml:space="preserve">      执法办案</t>
  </si>
  <si>
    <t xml:space="preserve">      特别业务</t>
  </si>
  <si>
    <t xml:space="preserve">      其他公安支出</t>
  </si>
  <si>
    <t xml:space="preserve">      安全业务</t>
  </si>
  <si>
    <t xml:space="preserve">      其他国家安全支出</t>
  </si>
  <si>
    <t xml:space="preserve">      检查监督</t>
  </si>
  <si>
    <t xml:space="preserve">      案件执行</t>
  </si>
  <si>
    <t xml:space="preserve">      律师公证管理</t>
  </si>
  <si>
    <t xml:space="preserve">      国家统一法律职业资格考试</t>
  </si>
  <si>
    <t xml:space="preserve">      仲裁</t>
  </si>
  <si>
    <t xml:space="preserve">      司法鉴定</t>
  </si>
  <si>
    <t xml:space="preserve">      法制建设</t>
  </si>
  <si>
    <t xml:space="preserve">      信息化建设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</si>
  <si>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</si>
  <si>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</si>
  <si>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</si>
  <si>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</si>
  <si>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</si>
  <si>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</si>
  <si>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</si>
  <si>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</si>
  <si>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</si>
  <si>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</si>
  <si>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</si>
  <si>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</si>
  <si>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</si>
  <si>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</si>
  <si>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</si>
  <si>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</si>
  <si>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</si>
  <si>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</si>
  <si>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</si>
  <si>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  其他教育管理事务支出</t>
  </si>
  <si>
    <t xml:space="preserve">      化解农村义务教育债务支出</t>
  </si>
  <si>
    <t xml:space="preserve">      化解普通高中债务支出</t>
  </si>
  <si>
    <t xml:space="preserve">      初等职业教育</t>
  </si>
  <si>
    <t xml:space="preserve">      职业高中教育</t>
  </si>
  <si>
    <t xml:space="preserve">    成人教育</t>
  </si>
  <si>
    <t xml:space="preserve">      成人初等教育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</si>
  <si>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</si>
  <si>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</si>
  <si>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</si>
  <si>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</si>
  <si>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</si>
  <si>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</si>
  <si>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</si>
  <si>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</si>
  <si>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</si>
  <si>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</si>
  <si>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</si>
  <si>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</si>
  <si>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工读学校教育</t>
  </si>
  <si>
    <t xml:space="preserve">      其他特殊教育支出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</si>
  <si>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</si>
  <si>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</si>
  <si>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</si>
  <si>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</si>
  <si>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</si>
  <si>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>六、科学技术支出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</si>
  <si>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</si>
  <si>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</si>
  <si>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</si>
  <si>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专项技术基础</t>
  </si>
  <si>
    <t xml:space="preserve">      专项科研试制</t>
  </si>
  <si>
    <t xml:space="preserve">      其他应用研究支出</t>
  </si>
  <si>
    <t xml:space="preserve">      科技成果转化与扩散</t>
  </si>
  <si>
    <t xml:space="preserve">      其他技术研究与开发支出</t>
  </si>
  <si>
    <t xml:space="preserve">      社会科学研究</t>
  </si>
  <si>
    <t xml:space="preserve">      社科基金支出</t>
  </si>
  <si>
    <t xml:space="preserve">      其他社会科学支出</t>
  </si>
  <si>
    <t xml:space="preserve">      青少年科技活动</t>
  </si>
  <si>
    <t xml:space="preserve">      重大科技合作项目</t>
  </si>
  <si>
    <t xml:space="preserve">      重点研发计划</t>
  </si>
  <si>
    <t xml:space="preserve">    其他科学技术支出</t>
  </si>
  <si>
    <t xml:space="preserve">      核应急</t>
  </si>
  <si>
    <t xml:space="preserve">      旅游宣传</t>
  </si>
  <si>
    <t xml:space="preserve">      历史名城与古迹</t>
  </si>
  <si>
    <t xml:space="preserve">      体育交流与合作</t>
  </si>
  <si>
    <t xml:space="preserve">      行政运行</t>
  </si>
  <si>
    <t xml:space="preserve">      一般行政管理实务</t>
  </si>
  <si>
    <t xml:space="preserve">      机关服务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</si>
  <si>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</si>
  <si>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</si>
  <si>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</si>
  <si>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</si>
  <si>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</si>
  <si>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</si>
  <si>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其他广播电视支出</t>
  </si>
  <si>
    <t>八、社会保障和就业支出</t>
  </si>
  <si>
    <t xml:space="preserve">      劳动关系和维权</t>
  </si>
  <si>
    <t xml:space="preserve">      行政区划和地名管理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</si>
  <si>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</si>
  <si>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</si>
  <si>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</si>
  <si>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</si>
  <si>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</si>
  <si>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</si>
  <si>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</si>
  <si>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</si>
  <si>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</si>
  <si>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</si>
  <si>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</si>
  <si>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</si>
  <si>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</si>
  <si>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</si>
  <si>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职业技能鉴定补贴</t>
  </si>
  <si>
    <t xml:space="preserve">      求职创业补贴</t>
  </si>
  <si>
    <t xml:space="preserve">      农村籍退役士兵老年生活补助</t>
  </si>
  <si>
    <t xml:space="preserve">      退役士兵安置</t>
  </si>
  <si>
    <t xml:space="preserve">      军队移交政府的离退休人员安置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</si>
  <si>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</si>
  <si>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</si>
  <si>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</si>
  <si>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</si>
  <si>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农村最低生活保障金支出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</si>
  <si>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</si>
  <si>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</si>
  <si>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</si>
  <si>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</si>
  <si>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交强险罚款收入补助基金支出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</si>
  <si>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</si>
  <si>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</si>
  <si>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</si>
  <si>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</si>
  <si>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</si>
  <si>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</si>
  <si>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</si>
  <si>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</si>
  <si>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</si>
  <si>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</si>
  <si>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</si>
  <si>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</si>
  <si>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</si>
  <si>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  传染病医院</t>
  </si>
  <si>
    <t xml:space="preserve">      福利医院</t>
  </si>
  <si>
    <t xml:space="preserve">      行业医院</t>
  </si>
  <si>
    <t xml:space="preserve">      处理医疗欠费</t>
  </si>
  <si>
    <t xml:space="preserve">      乡镇卫生院</t>
  </si>
  <si>
    <t xml:space="preserve">      其他基层医疗卫生机构支出</t>
  </si>
  <si>
    <t xml:space="preserve">      精神卫生机构</t>
  </si>
  <si>
    <t xml:space="preserve">      其他公共卫生支出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</si>
  <si>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</si>
  <si>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</si>
  <si>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</si>
  <si>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</si>
  <si>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</si>
  <si>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</si>
  <si>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</si>
  <si>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</si>
  <si>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</si>
  <si>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</si>
  <si>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</si>
  <si>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</si>
  <si>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</si>
  <si>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</si>
  <si>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</si>
  <si>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</si>
  <si>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</si>
  <si>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</si>
  <si>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</si>
  <si>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</si>
  <si>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</si>
  <si>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  建设项目环评审查与监督</t>
  </si>
  <si>
    <t xml:space="preserve">      噪声</t>
  </si>
  <si>
    <t xml:space="preserve">      辐射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</si>
  <si>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</si>
  <si>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</si>
  <si>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</si>
  <si>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</si>
  <si>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</si>
  <si>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</si>
  <si>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</si>
  <si>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</si>
  <si>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</si>
  <si>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</si>
  <si>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</si>
  <si>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</si>
  <si>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</si>
  <si>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</si>
  <si>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</si>
  <si>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</si>
  <si>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</si>
  <si>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减排专项支出</t>
  </si>
  <si>
    <t xml:space="preserve">      清洁生产专项支出</t>
  </si>
  <si>
    <t xml:space="preserve">    循环经济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</si>
  <si>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</si>
  <si>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</si>
  <si>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</si>
  <si>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</si>
  <si>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石油储备发展管理</t>
  </si>
  <si>
    <t xml:space="preserve">      能源调查</t>
  </si>
  <si>
    <t xml:space="preserve">      农村电网建设</t>
  </si>
  <si>
    <t>十一、城乡社区支出</t>
  </si>
  <si>
    <t xml:space="preserve">        城管执法</t>
  </si>
  <si>
    <t xml:space="preserve">        工程建设国家标准规范编制与监管</t>
  </si>
  <si>
    <t xml:space="preserve">        住宅建设与房地产市场监管</t>
  </si>
  <si>
    <t xml:space="preserve">      城乡社区规划与管理</t>
  </si>
  <si>
    <t xml:space="preserve">        小城镇基础设施建设</t>
  </si>
  <si>
    <t xml:space="preserve">        其他城乡社区公共设施支出</t>
  </si>
  <si>
    <t xml:space="preserve">      其他城乡社区支出</t>
  </si>
  <si>
    <t>十二、农林水支出</t>
  </si>
  <si>
    <t xml:space="preserve">        农垦运行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</si>
  <si>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</si>
  <si>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</si>
  <si>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</si>
  <si>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</si>
  <si>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农村道路建设</t>
  </si>
  <si>
    <t xml:space="preserve">        对高校毕业生到基层任职补助</t>
  </si>
  <si>
    <t xml:space="preserve">        其他农业支出</t>
  </si>
  <si>
    <t xml:space="preserve">        事业机构</t>
  </si>
  <si>
    <t xml:space="preserve">        技术推广与转化</t>
  </si>
  <si>
    <t xml:space="preserve">        森林资源管理</t>
  </si>
  <si>
    <t xml:space="preserve">        自然保护区等管理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</si>
  <si>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</si>
  <si>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</si>
  <si>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</si>
  <si>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</si>
  <si>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林区公共支出</t>
  </si>
  <si>
    <t xml:space="preserve">        贷款贴息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</si>
  <si>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</si>
  <si>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</si>
  <si>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</si>
  <si>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</si>
  <si>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长江黄河等流域管理</t>
  </si>
  <si>
    <t xml:space="preserve">        国际河流治理与管理</t>
  </si>
  <si>
    <t xml:space="preserve">        江河湖库水系综合整治</t>
  </si>
  <si>
    <t xml:space="preserve">        水利建设移民支出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</si>
  <si>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</si>
  <si>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</si>
  <si>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</si>
  <si>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</si>
  <si>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</si>
  <si>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农村基础设施建设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</si>
  <si>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</si>
  <si>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</si>
  <si>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</si>
  <si>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</si>
  <si>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产业化发展</t>
  </si>
  <si>
    <t xml:space="preserve">        创新示范</t>
  </si>
  <si>
    <t xml:space="preserve">        国有农场办社会职能改革补助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</si>
  <si>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</si>
  <si>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</si>
  <si>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</si>
  <si>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涉农贷款增量奖励</t>
  </si>
  <si>
    <t xml:space="preserve">        补充创业担保贷款基金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</si>
  <si>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</si>
  <si>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</si>
  <si>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</si>
  <si>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</si>
  <si>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</si>
  <si>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</si>
  <si>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</si>
  <si>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</si>
  <si>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</si>
  <si>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</si>
  <si>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公路和运输技术标准化建设</t>
  </si>
  <si>
    <t xml:space="preserve">        船舶检验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</si>
  <si>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</si>
  <si>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</si>
  <si>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</si>
  <si>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</si>
  <si>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</si>
  <si>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其他公路水路运输支出</t>
  </si>
  <si>
    <t xml:space="preserve">        铁路还贷专项</t>
  </si>
  <si>
    <t xml:space="preserve">        铁路专项运输</t>
  </si>
  <si>
    <t xml:space="preserve">        行业监管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</si>
  <si>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</si>
  <si>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</si>
  <si>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</si>
  <si>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</si>
  <si>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</si>
  <si>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其他邮政业支出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</si>
  <si>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</si>
  <si>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</si>
  <si>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</si>
  <si>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</si>
  <si>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</si>
  <si>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</si>
  <si>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</si>
  <si>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</si>
  <si>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</si>
  <si>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通信设备、计算机及其他电子设备制造业</t>
  </si>
  <si>
    <t xml:space="preserve">        交通运输设备制造业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</si>
  <si>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</si>
  <si>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</si>
  <si>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</si>
  <si>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</si>
  <si>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</si>
  <si>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建筑业</t>
  </si>
  <si>
    <t xml:space="preserve">        其他建筑业支出</t>
  </si>
  <si>
    <t xml:space="preserve">        战备应急</t>
  </si>
  <si>
    <t xml:space="preserve">        信息安全建设</t>
  </si>
  <si>
    <t xml:space="preserve">        工业和信息产业战略研究与标准制定</t>
  </si>
  <si>
    <t xml:space="preserve">        电子专项工程</t>
  </si>
  <si>
    <t xml:space="preserve">        技术基础研究</t>
  </si>
  <si>
    <t xml:space="preserve">        中央企业专项管理</t>
  </si>
  <si>
    <t xml:space="preserve">        黄金事务</t>
  </si>
  <si>
    <t xml:space="preserve">        中药材扶持资金支出</t>
  </si>
  <si>
    <t xml:space="preserve">        重点产业振兴和技术改造项目贷款贴息</t>
  </si>
  <si>
    <t>十五、商业服务业等支出</t>
  </si>
  <si>
    <t xml:space="preserve">        食品流通安全补贴</t>
  </si>
  <si>
    <t xml:space="preserve">        其他商业服务业等支出</t>
  </si>
  <si>
    <t>十六、金融支出</t>
  </si>
  <si>
    <t xml:space="preserve">        安全防卫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</si>
  <si>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</si>
  <si>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</si>
  <si>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</si>
  <si>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</si>
  <si>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其他金融支出</t>
  </si>
  <si>
    <t>十七、援助其他地区支出</t>
  </si>
  <si>
    <t xml:space="preserve">      教育</t>
  </si>
  <si>
    <t xml:space="preserve">      文化体育与传媒</t>
  </si>
  <si>
    <t xml:space="preserve">      医疗卫生</t>
  </si>
  <si>
    <t xml:space="preserve">      交通运输</t>
  </si>
  <si>
    <t xml:space="preserve">      住房保障</t>
  </si>
  <si>
    <t xml:space="preserve">        土地资源利用与保护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</si>
  <si>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</si>
  <si>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</si>
  <si>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</si>
  <si>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</si>
  <si>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</si>
  <si>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</si>
  <si>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</si>
  <si>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</si>
  <si>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</si>
  <si>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</si>
  <si>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</si>
  <si>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</si>
  <si>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</si>
  <si>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</si>
  <si>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</si>
  <si>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</si>
  <si>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</si>
  <si>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</si>
  <si>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</si>
  <si>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</si>
  <si>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</si>
  <si>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</si>
  <si>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</si>
  <si>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</si>
  <si>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</si>
  <si>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气象卫星</t>
  </si>
  <si>
    <t xml:space="preserve">        气象法规与标准</t>
  </si>
  <si>
    <t xml:space="preserve">        气象资金审计稽查</t>
  </si>
  <si>
    <t>十九、住房保障支出</t>
  </si>
  <si>
    <t xml:space="preserve">        沉陷区治理</t>
  </si>
  <si>
    <t xml:space="preserve">        少数民族地区游牧民定居工程</t>
  </si>
  <si>
    <t xml:space="preserve">        农村危房改造</t>
  </si>
  <si>
    <t xml:space="preserve">        住房公积金</t>
  </si>
  <si>
    <t xml:space="preserve">        提租补贴</t>
  </si>
  <si>
    <t xml:space="preserve">        公有住房建设和维修改造支出</t>
  </si>
  <si>
    <t xml:space="preserve">        住房公积金管理</t>
  </si>
  <si>
    <t>二十、粮油物资储备支出</t>
  </si>
  <si>
    <t xml:space="preserve">        粮食财务与审计支出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</si>
  <si>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</si>
  <si>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</si>
  <si>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</si>
  <si>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</si>
  <si>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粮油市场调控专项资金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</si>
  <si>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</si>
  <si>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</si>
  <si>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</si>
  <si>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</si>
  <si>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</si>
  <si>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</si>
  <si>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</si>
  <si>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</si>
  <si>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</si>
  <si>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</si>
  <si>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</si>
  <si>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天然铀能源储备</t>
  </si>
  <si>
    <t xml:space="preserve">        煤炭储备</t>
  </si>
  <si>
    <t xml:space="preserve">        储备粮油补贴</t>
  </si>
  <si>
    <t xml:space="preserve">        储备粮油差价补贴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</si>
  <si>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</si>
  <si>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</si>
  <si>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</si>
  <si>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</si>
  <si>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</si>
  <si>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</si>
  <si>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</si>
  <si>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战略物资储备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</si>
  <si>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</si>
  <si>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</si>
  <si>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</si>
  <si>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</si>
  <si>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</si>
  <si>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</si>
  <si>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</si>
  <si>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</si>
  <si>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</si>
  <si>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</si>
  <si>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</si>
  <si>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</si>
  <si>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</si>
  <si>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</si>
  <si>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</si>
  <si>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</si>
  <si>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</si>
  <si>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</si>
  <si>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</si>
  <si>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</si>
  <si>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</si>
  <si>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</si>
  <si>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</si>
  <si>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</si>
  <si>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</si>
  <si>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</si>
  <si>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</si>
  <si>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</si>
  <si>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</si>
  <si>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</si>
  <si>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</si>
  <si>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</si>
  <si>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</si>
  <si>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</si>
  <si>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</si>
  <si>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</si>
  <si>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</si>
  <si>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</si>
  <si>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</si>
  <si>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</si>
  <si>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</si>
  <si>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</si>
  <si>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</si>
  <si>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</si>
  <si>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</si>
  <si>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</si>
  <si>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</si>
  <si>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</si>
  <si>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</si>
  <si>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</si>
  <si>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</si>
  <si>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</si>
  <si>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</si>
  <si>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</si>
  <si>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</si>
  <si>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</si>
  <si>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</si>
  <si>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</si>
  <si>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</si>
  <si>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</si>
  <si>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</si>
  <si>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</si>
  <si>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</si>
  <si>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支出合计</t>
  </si>
  <si>
    <t>2018年执行数</t>
  </si>
  <si>
    <t>2019年预算数</t>
  </si>
  <si>
    <t xml:space="preserve">    武装警察部队</t>
  </si>
  <si>
    <t>七、文化旅游体育与传媒支出</t>
  </si>
  <si>
    <t xml:space="preserve">    文化和旅游</t>
  </si>
  <si>
    <t xml:space="preserve">      文化和旅游交流与合作</t>
  </si>
  <si>
    <t xml:space="preserve">      文化和旅游市场管理</t>
  </si>
  <si>
    <t xml:space="preserve">      旅游行业业务管理</t>
  </si>
  <si>
    <t xml:space="preserve">      其他文化和旅游支出</t>
  </si>
  <si>
    <t xml:space="preserve">    新闻出版电影</t>
  </si>
  <si>
    <t xml:space="preserve">      交强险增值税补助基金支出</t>
  </si>
  <si>
    <t>九、卫生健康支出</t>
  </si>
  <si>
    <t xml:space="preserve">    卫生健康管理事务</t>
  </si>
  <si>
    <t xml:space="preserve">      其他卫生健康管理事务支出</t>
  </si>
  <si>
    <t xml:space="preserve">      生态环境保护宣传</t>
  </si>
  <si>
    <t xml:space="preserve">      生态环境国际合作及履约</t>
  </si>
  <si>
    <t xml:space="preserve">      生态环境保护行政许可</t>
  </si>
  <si>
    <t xml:space="preserve">      生态环境监测与信息</t>
  </si>
  <si>
    <t xml:space="preserve">      生态环境执法监察</t>
  </si>
  <si>
    <t xml:space="preserve">      林业和草原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</si>
  <si>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</si>
  <si>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</si>
  <si>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</si>
  <si>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</si>
  <si>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</si>
  <si>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</si>
  <si>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其他自然资源事务支出</t>
  </si>
  <si>
    <t xml:space="preserve">      其他自然资源海洋气象等支出</t>
  </si>
  <si>
    <t xml:space="preserve">        石油储备</t>
  </si>
  <si>
    <t xml:space="preserve">        其他能源储备支出</t>
  </si>
  <si>
    <r>
      <t>201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年税收返还及转移支付</t>
    </r>
  </si>
  <si>
    <t>和平区2019年税收返还和一般公共预算转移支付预算表</t>
  </si>
  <si>
    <t>和平区2018年政府性基金收入预算执行情况和2019年收入预算表</t>
  </si>
  <si>
    <t>执行为2018
年决算％</t>
  </si>
  <si>
    <t>2018年执行</t>
  </si>
  <si>
    <t>2019年预算</t>
  </si>
  <si>
    <r>
      <t>201</t>
    </r>
    <r>
      <rPr>
        <sz val="14"/>
        <color indexed="8"/>
        <rFont val="宋体"/>
        <family val="0"/>
      </rPr>
      <t>9</t>
    </r>
    <r>
      <rPr>
        <sz val="14"/>
        <color indexed="8"/>
        <rFont val="宋体"/>
        <family val="0"/>
      </rPr>
      <t>年预算</t>
    </r>
  </si>
  <si>
    <t>和平区政府性基金转移支付2019年预算表</t>
  </si>
  <si>
    <t>和平区2018年社会保险基金收入预算执行情况和2019年收入预算表</t>
  </si>
  <si>
    <t>和平区2018年社会保险基金支出预算执行情况和2019年支出预算表</t>
  </si>
  <si>
    <t>和平区国有资本经营收入2018年预算执行情况和2019年预算表</t>
  </si>
  <si>
    <r>
      <t>201</t>
    </r>
    <r>
      <rPr>
        <sz val="12"/>
        <color indexed="8"/>
        <rFont val="等线"/>
        <family val="0"/>
      </rPr>
      <t>8</t>
    </r>
    <r>
      <rPr>
        <sz val="12"/>
        <color indexed="8"/>
        <rFont val="等线"/>
        <family val="0"/>
      </rPr>
      <t>年预算执行</t>
    </r>
  </si>
  <si>
    <r>
      <t>201</t>
    </r>
    <r>
      <rPr>
        <sz val="12"/>
        <color indexed="8"/>
        <rFont val="等线"/>
        <family val="0"/>
      </rPr>
      <t>9</t>
    </r>
    <r>
      <rPr>
        <sz val="12"/>
        <color indexed="8"/>
        <rFont val="等线"/>
        <family val="0"/>
      </rPr>
      <t>年预算</t>
    </r>
  </si>
  <si>
    <t>和平区国有资本经营支出2018年预算执行情况和2019年预算表</t>
  </si>
  <si>
    <r>
      <t>2018</t>
    </r>
    <r>
      <rPr>
        <sz val="12"/>
        <color indexed="8"/>
        <rFont val="等线"/>
        <family val="0"/>
      </rPr>
      <t>年预算执行</t>
    </r>
  </si>
  <si>
    <t>金         额</t>
  </si>
  <si>
    <t>政府债券</t>
  </si>
  <si>
    <t>国有企事业单位债务等</t>
  </si>
  <si>
    <t>一、2017年末政府一般债务余额</t>
  </si>
  <si>
    <t>二、2018年末政府一般债务余额限额</t>
  </si>
  <si>
    <t>三、2018年政府一般债务举借额</t>
  </si>
  <si>
    <t>四、2018年政府一般债务还本额</t>
  </si>
  <si>
    <t>一、2017年末政府专项债务余额</t>
  </si>
  <si>
    <t>二、2018年末政府专项债务余额限额</t>
  </si>
  <si>
    <t>三、2018年政府专项债务举借额</t>
  </si>
  <si>
    <t>四、2018年政府专项债务还本额</t>
  </si>
  <si>
    <t xml:space="preserve"> 2018年预算执行</t>
  </si>
  <si>
    <t>和平区本级2018年一般公共支出预算执行情况和2019年支出预算功能分类明细表</t>
  </si>
  <si>
    <t>和平区本级2019年一般公共预算基本支出表</t>
  </si>
  <si>
    <t>说明：和平区无对下转移支付。</t>
  </si>
  <si>
    <t>和平区政府一般债务限额和余额情况预算表</t>
  </si>
  <si>
    <t>五、2018年政府一般债务付息额</t>
  </si>
  <si>
    <t>六、2018年末政府一般债务余额</t>
  </si>
  <si>
    <t>七、2019年政府一般债务还本额预算数</t>
  </si>
  <si>
    <t>八、2019年政府一般债务付息额预算数</t>
  </si>
  <si>
    <t>说明：由于和平区无所属地区，因此本表所反映的区级债务情况均为区本级情况。</t>
  </si>
  <si>
    <t>和平区本级2018年政府性基金支出预算执行情况和2019年支出预算明细表</t>
  </si>
  <si>
    <t>和平区本级国有资本经营收支2018年预算执行情况和2019年预算表</t>
  </si>
  <si>
    <t>说明：本表为空表。</t>
  </si>
  <si>
    <t>和平区政府专项债务限额和余额情况表</t>
  </si>
  <si>
    <t>五、2018年政府专项债务付息额</t>
  </si>
  <si>
    <t>六、2018年末政府专项债务余额</t>
  </si>
  <si>
    <t>七、2019年政府专项债务还本额预算数</t>
  </si>
  <si>
    <t>八、2019年政府专项债务付息额预算数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</si>
</sst>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-* #,##0_$_-;\-* #,##0_$_-;_-* &quot;-&quot;_$_-;_-@_-"/>
    <numFmt numFmtId="178" formatCode="_-* #,##0.00_$_-;\-* #,##0.00_$_-;_-* &quot;-&quot;??_$_-;_-@_-"/>
    <numFmt numFmtId="179" formatCode="_-* #,##0&quot;$&quot;_-;\-* #,##0&quot;$&quot;_-;_-* &quot;-&quot;&quot;$&quot;_-;_-@_-"/>
    <numFmt numFmtId="180" formatCode="_-* #,##0.00&quot;$&quot;_-;\-* #,##0.00&quot;$&quot;_-;_-* &quot;-&quot;??&quot;$&quot;_-;_-@_-"/>
    <numFmt numFmtId="181" formatCode="0;_琀"/>
    <numFmt numFmtId="182" formatCode="0.0"/>
    <numFmt numFmtId="183" formatCode="\$#,##0.00;\(\$#,##0.00\)"/>
    <numFmt numFmtId="184" formatCode="\$#,##0;\(\$#,##0\)"/>
    <numFmt numFmtId="185" formatCode="#,##0;\-#,##0;&quot;-&quot;"/>
    <numFmt numFmtId="186" formatCode="#,##0;\(#,##0\)"/>
    <numFmt numFmtId="187" formatCode="_-&quot;$&quot;* #,##0_-;\-&quot;$&quot;* #,##0_-;_-&quot;$&quot;* &quot;-&quot;_-;_-@_-"/>
    <numFmt numFmtId="188" formatCode="_(&quot;$&quot;* #,##0.00_);_(&quot;$&quot;* \(#,##0.00\);_(&quot;$&quot;* &quot;-&quot;??_);_(@_)"/>
    <numFmt numFmtId="189" formatCode="#,##0.0_ "/>
    <numFmt numFmtId="190" formatCode="#,##0_ "/>
    <numFmt numFmtId="191" formatCode="#,##0.0_);[Red]\(#,##0.0\)"/>
    <numFmt numFmtId="192" formatCode="#,##0_);[Red]\(#,##0\)"/>
    <numFmt numFmtId="193" formatCode="_ * #,##0_ ;_ * \-#,##0_ ;_ * &quot;-&quot;??_ ;_ @_ "/>
    <numFmt numFmtId="194" formatCode="#,##0.00_ "/>
    <numFmt numFmtId="195" formatCode="0.0_);[Red]\(0.0\)"/>
    <numFmt numFmtId="196" formatCode="0.0_ "/>
    <numFmt numFmtId="197" formatCode="0.0%"/>
    <numFmt numFmtId="198" formatCode="0.00_ "/>
    <numFmt numFmtId="199" formatCode="0_ "/>
  </numFmts>
  <fonts count="89">
    <font>
      <sz val="12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name val="Courier"/>
      <family val="3"/>
    </font>
    <font>
      <sz val="10"/>
      <name val="Arial"/>
      <family val="2"/>
    </font>
    <font>
      <sz val="12"/>
      <name val="바탕체"/>
      <family val="3"/>
    </font>
    <font>
      <sz val="9"/>
      <color indexed="17"/>
      <name val="宋体"/>
      <family val="0"/>
    </font>
    <font>
      <sz val="12"/>
      <color indexed="20"/>
      <name val="楷体_GB2312"/>
      <family val="3"/>
    </font>
    <font>
      <sz val="10.5"/>
      <color indexed="20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2"/>
      <color indexed="9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sz val="11"/>
      <color indexed="4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20"/>
      <name val="宋体"/>
      <family val="0"/>
    </font>
    <font>
      <sz val="12"/>
      <name val="Times New Roman"/>
      <family val="1"/>
    </font>
    <font>
      <b/>
      <sz val="12"/>
      <name val="黑体"/>
      <family val="3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仿宋_GB2312"/>
      <family val="3"/>
    </font>
    <font>
      <sz val="12"/>
      <color indexed="8"/>
      <name val="黑体"/>
      <family val="3"/>
    </font>
    <font>
      <sz val="12"/>
      <name val="Segoe UI"/>
      <family val="2"/>
    </font>
    <font>
      <sz val="18"/>
      <name val="黑体"/>
      <family val="3"/>
    </font>
    <font>
      <sz val="20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3"/>
      <name val="宋体"/>
      <family val="0"/>
    </font>
    <font>
      <sz val="14"/>
      <color indexed="8"/>
      <name val="宋体"/>
      <family val="0"/>
    </font>
    <font>
      <sz val="11"/>
      <color indexed="8"/>
      <name val="等线"/>
      <family val="0"/>
    </font>
    <font>
      <sz val="20"/>
      <color indexed="8"/>
      <name val="等线"/>
      <family val="0"/>
    </font>
    <font>
      <sz val="12"/>
      <color indexed="8"/>
      <name val="等线"/>
      <family val="0"/>
    </font>
    <font>
      <b/>
      <sz val="28"/>
      <name val="宋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color indexed="8"/>
      <name val="黑体"/>
      <family val="3"/>
    </font>
    <font>
      <sz val="4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宋体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</borders>
  <cellStyleXfs count="8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39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9" fillId="5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22" borderId="0" applyNumberFormat="0" applyBorder="0" applyAlignment="0" applyProtection="0"/>
    <xf numFmtId="0" fontId="39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9" borderId="0" applyNumberFormat="0" applyBorder="0" applyAlignment="0" applyProtection="0"/>
    <xf numFmtId="0" fontId="7" fillId="7" borderId="0" applyNumberFormat="0" applyBorder="0" applyAlignment="0" applyProtection="0"/>
    <xf numFmtId="185" fontId="29" fillId="0" borderId="0" applyFill="0" applyBorder="0" applyAlignment="0">
      <protection/>
    </xf>
    <xf numFmtId="0" fontId="10" fillId="2" borderId="1" applyNumberFormat="0" applyAlignment="0" applyProtection="0"/>
    <xf numFmtId="0" fontId="44" fillId="22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15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15" fillId="0" borderId="0">
      <alignment/>
      <protection/>
    </xf>
    <xf numFmtId="0" fontId="34" fillId="0" borderId="0" applyProtection="0">
      <alignment/>
    </xf>
    <xf numFmtId="184" fontId="15" fillId="0" borderId="0">
      <alignment/>
      <protection/>
    </xf>
    <xf numFmtId="0" fontId="12" fillId="0" borderId="0" applyNumberFormat="0" applyFill="0" applyBorder="0" applyAlignment="0" applyProtection="0"/>
    <xf numFmtId="2" fontId="34" fillId="0" borderId="0" applyProtection="0">
      <alignment/>
    </xf>
    <xf numFmtId="0" fontId="4" fillId="8" borderId="0" applyNumberFormat="0" applyBorder="0" applyAlignment="0" applyProtection="0"/>
    <xf numFmtId="0" fontId="49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Protection="0">
      <alignment/>
    </xf>
    <xf numFmtId="0" fontId="50" fillId="0" borderId="0" applyProtection="0">
      <alignment/>
    </xf>
    <xf numFmtId="0" fontId="21" fillId="3" borderId="1" applyNumberFormat="0" applyAlignment="0" applyProtection="0"/>
    <xf numFmtId="0" fontId="49" fillId="2" borderId="8" applyNumberFormat="0" applyBorder="0" applyAlignment="0" applyProtection="0"/>
    <xf numFmtId="0" fontId="21" fillId="3" borderId="1" applyNumberFormat="0" applyAlignment="0" applyProtection="0"/>
    <xf numFmtId="0" fontId="14" fillId="0" borderId="9" applyNumberFormat="0" applyFill="0" applyAlignment="0" applyProtection="0"/>
    <xf numFmtId="0" fontId="19" fillId="12" borderId="0" applyNumberFormat="0" applyBorder="0" applyAlignment="0" applyProtection="0"/>
    <xf numFmtId="37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" borderId="10" applyNumberFormat="0" applyFont="0" applyAlignment="0" applyProtection="0"/>
    <xf numFmtId="0" fontId="20" fillId="2" borderId="11" applyNumberFormat="0" applyAlignment="0" applyProtection="0"/>
    <xf numFmtId="10" fontId="0" fillId="0" borderId="0" applyFont="0" applyFill="0" applyBorder="0" applyAlignment="0" applyProtection="0"/>
    <xf numFmtId="1" fontId="24" fillId="0" borderId="0">
      <alignment/>
      <protection/>
    </xf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2" applyProtection="0">
      <alignment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>
      <alignment horizontal="centerContinuous" vertical="center"/>
      <protection/>
    </xf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 horizontal="centerContinuous" vertical="center"/>
      <protection/>
    </xf>
    <xf numFmtId="0" fontId="22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9" borderId="0" applyNumberFormat="0" applyBorder="0" applyAlignment="0" applyProtection="0"/>
    <xf numFmtId="0" fontId="28" fillId="9" borderId="0" applyNumberFormat="0" applyBorder="0" applyAlignment="0" applyProtection="0"/>
    <xf numFmtId="0" fontId="48" fillId="9" borderId="0" applyNumberFormat="0" applyBorder="0" applyAlignment="0" applyProtection="0"/>
    <xf numFmtId="0" fontId="53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8" fillId="9" borderId="0" applyNumberFormat="0" applyBorder="0" applyAlignment="0" applyProtection="0"/>
    <xf numFmtId="0" fontId="53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5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3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53" fillId="7" borderId="0" applyNumberFormat="0" applyBorder="0" applyAlignment="0" applyProtection="0"/>
    <xf numFmtId="0" fontId="28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53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1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Protection="0">
      <alignment vertical="center"/>
    </xf>
    <xf numFmtId="0" fontId="2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31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31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" fontId="22" fillId="0" borderId="8">
      <alignment vertical="center"/>
      <protection locked="0"/>
    </xf>
    <xf numFmtId="0" fontId="23" fillId="0" borderId="0">
      <alignment/>
      <protection/>
    </xf>
    <xf numFmtId="182" fontId="22" fillId="0" borderId="8">
      <alignment vertical="center"/>
      <protection locked="0"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359">
    <xf numFmtId="0" fontId="0" fillId="0" borderId="0" xfId="0" applyAlignment="1">
      <alignment/>
    </xf>
    <xf numFmtId="0" fontId="1" fillId="0" borderId="0" xfId="484" applyFont="1" applyFill="1" applyAlignment="1">
      <alignment horizontal="center" vertical="top"/>
      <protection/>
    </xf>
    <xf numFmtId="0" fontId="1" fillId="0" borderId="0" xfId="484" applyFont="1" applyFill="1" applyAlignment="1">
      <alignment vertical="top"/>
      <protection/>
    </xf>
    <xf numFmtId="0" fontId="2" fillId="0" borderId="8" xfId="484" applyFont="1" applyFill="1" applyBorder="1" applyAlignment="1">
      <alignment horizontal="center" vertical="center" wrapText="1"/>
      <protection/>
    </xf>
    <xf numFmtId="189" fontId="2" fillId="0" borderId="8" xfId="481" applyNumberFormat="1" applyFont="1" applyFill="1" applyBorder="1" applyAlignment="1" applyProtection="1">
      <alignment horizontal="center" vertical="center" wrapText="1"/>
      <protection/>
    </xf>
    <xf numFmtId="0" fontId="2" fillId="0" borderId="8" xfId="484" applyFont="1" applyFill="1" applyBorder="1" applyAlignment="1">
      <alignment horizontal="left" vertical="center" wrapText="1" indent="1"/>
      <protection/>
    </xf>
    <xf numFmtId="0" fontId="2" fillId="0" borderId="0" xfId="484" applyFont="1" applyFill="1" applyBorder="1" applyAlignment="1">
      <alignment horizontal="center" vertical="center" wrapText="1"/>
      <protection/>
    </xf>
    <xf numFmtId="0" fontId="2" fillId="0" borderId="0" xfId="484" applyFont="1" applyFill="1" applyAlignment="1">
      <alignment vertical="center" wrapText="1"/>
      <protection/>
    </xf>
    <xf numFmtId="0" fontId="2" fillId="0" borderId="8" xfId="484" applyFont="1" applyFill="1" applyBorder="1" applyAlignment="1">
      <alignment horizontal="left" vertical="center" indent="1"/>
      <protection/>
    </xf>
    <xf numFmtId="0" fontId="2" fillId="0" borderId="0" xfId="484" applyFont="1" applyFill="1" applyAlignment="1">
      <alignment vertical="center"/>
      <protection/>
    </xf>
    <xf numFmtId="0" fontId="59" fillId="0" borderId="0" xfId="484" applyFont="1" applyFill="1" applyAlignment="1">
      <alignment vertical="center"/>
      <protection/>
    </xf>
    <xf numFmtId="0" fontId="2" fillId="0" borderId="16" xfId="484" applyFont="1" applyFill="1" applyBorder="1" applyAlignment="1">
      <alignment horizontal="left" vertical="center" wrapText="1" indent="1"/>
      <protection/>
    </xf>
    <xf numFmtId="0" fontId="1" fillId="0" borderId="0" xfId="481" applyFont="1" applyFill="1" applyAlignment="1">
      <alignment vertical="top"/>
      <protection/>
    </xf>
    <xf numFmtId="0" fontId="2" fillId="0" borderId="0" xfId="481" applyFont="1" applyFill="1">
      <alignment vertical="center"/>
      <protection/>
    </xf>
    <xf numFmtId="0" fontId="2" fillId="0" borderId="8" xfId="481" applyNumberFormat="1" applyFont="1" applyFill="1" applyBorder="1" applyAlignment="1" applyProtection="1">
      <alignment horizontal="left" vertical="center" indent="1"/>
      <protection/>
    </xf>
    <xf numFmtId="0" fontId="0" fillId="0" borderId="0" xfId="481" applyFill="1">
      <alignment vertical="center"/>
      <protection/>
    </xf>
    <xf numFmtId="190" fontId="0" fillId="0" borderId="0" xfId="481" applyNumberFormat="1" applyFill="1">
      <alignment vertical="center"/>
      <protection/>
    </xf>
    <xf numFmtId="0" fontId="0" fillId="0" borderId="8" xfId="481" applyFill="1" applyBorder="1">
      <alignment vertical="center"/>
      <protection/>
    </xf>
    <xf numFmtId="190" fontId="0" fillId="0" borderId="8" xfId="481" applyNumberFormat="1" applyFill="1" applyBorder="1">
      <alignment vertical="center"/>
      <protection/>
    </xf>
    <xf numFmtId="0" fontId="2" fillId="0" borderId="8" xfId="481" applyFont="1" applyFill="1" applyBorder="1" applyAlignment="1">
      <alignment horizontal="left" vertical="center" indent="1"/>
      <protection/>
    </xf>
    <xf numFmtId="0" fontId="2" fillId="0" borderId="8" xfId="481" applyFont="1" applyFill="1" applyBorder="1">
      <alignment vertical="center"/>
      <protection/>
    </xf>
    <xf numFmtId="0" fontId="0" fillId="0" borderId="17" xfId="481" applyFill="1" applyBorder="1">
      <alignment vertical="center"/>
      <protection/>
    </xf>
    <xf numFmtId="191" fontId="0" fillId="0" borderId="8" xfId="481" applyNumberFormat="1" applyFill="1" applyBorder="1">
      <alignment vertical="center"/>
      <protection/>
    </xf>
    <xf numFmtId="189" fontId="0" fillId="0" borderId="8" xfId="481" applyNumberFormat="1" applyFill="1" applyBorder="1">
      <alignment vertical="center"/>
      <protection/>
    </xf>
    <xf numFmtId="0" fontId="2" fillId="0" borderId="16" xfId="481" applyFont="1" applyFill="1" applyBorder="1" applyAlignment="1">
      <alignment horizontal="left" vertical="center" indent="1"/>
      <protection/>
    </xf>
    <xf numFmtId="190" fontId="0" fillId="0" borderId="16" xfId="481" applyNumberFormat="1" applyFill="1" applyBorder="1">
      <alignment vertical="center"/>
      <protection/>
    </xf>
    <xf numFmtId="0" fontId="0" fillId="0" borderId="18" xfId="481" applyFill="1" applyBorder="1">
      <alignment vertical="center"/>
      <protection/>
    </xf>
    <xf numFmtId="189" fontId="0" fillId="0" borderId="18" xfId="481" applyNumberFormat="1" applyFill="1" applyBorder="1">
      <alignment vertical="center"/>
      <protection/>
    </xf>
    <xf numFmtId="191" fontId="0" fillId="0" borderId="18" xfId="481" applyNumberFormat="1" applyFill="1" applyBorder="1">
      <alignment vertical="center"/>
      <protection/>
    </xf>
    <xf numFmtId="0" fontId="0" fillId="0" borderId="0" xfId="494">
      <alignment/>
      <protection/>
    </xf>
    <xf numFmtId="0" fontId="0" fillId="0" borderId="0" xfId="494" applyAlignment="1">
      <alignment horizontal="right"/>
      <protection/>
    </xf>
    <xf numFmtId="57" fontId="60" fillId="0" borderId="0" xfId="494" applyNumberFormat="1" applyFont="1">
      <alignment/>
      <protection/>
    </xf>
    <xf numFmtId="0" fontId="61" fillId="0" borderId="0" xfId="494" applyFont="1" applyAlignment="1">
      <alignment horizontal="center"/>
      <protection/>
    </xf>
    <xf numFmtId="57" fontId="62" fillId="0" borderId="0" xfId="494" applyNumberFormat="1" applyFont="1" applyAlignment="1">
      <alignment horizontal="center"/>
      <protection/>
    </xf>
    <xf numFmtId="0" fontId="63" fillId="0" borderId="0" xfId="494" applyFont="1">
      <alignment/>
      <protection/>
    </xf>
    <xf numFmtId="31" fontId="64" fillId="0" borderId="0" xfId="494" applyNumberFormat="1" applyFont="1" applyAlignment="1">
      <alignment/>
      <protection/>
    </xf>
    <xf numFmtId="0" fontId="65" fillId="0" borderId="8" xfId="484" applyFont="1" applyFill="1" applyBorder="1" applyAlignment="1">
      <alignment horizontal="left" vertical="center" wrapText="1" indent="1"/>
      <protection/>
    </xf>
    <xf numFmtId="0" fontId="65" fillId="0" borderId="8" xfId="484" applyFont="1" applyFill="1" applyBorder="1" applyAlignment="1">
      <alignment horizontal="left" vertical="center" wrapText="1"/>
      <protection/>
    </xf>
    <xf numFmtId="0" fontId="0" fillId="0" borderId="0" xfId="492">
      <alignment/>
      <protection/>
    </xf>
    <xf numFmtId="49" fontId="66" fillId="0" borderId="8" xfId="491" applyNumberFormat="1" applyFont="1" applyBorder="1" applyAlignment="1">
      <alignment horizontal="left" vertical="center" wrapText="1" indent="3"/>
      <protection/>
    </xf>
    <xf numFmtId="0" fontId="67" fillId="0" borderId="0" xfId="494" applyFont="1" applyAlignment="1">
      <alignment vertical="center" wrapText="1"/>
      <protection/>
    </xf>
    <xf numFmtId="0" fontId="67" fillId="0" borderId="0" xfId="494" applyFont="1" applyAlignment="1">
      <alignment horizontal="center" vertical="center" wrapText="1"/>
      <protection/>
    </xf>
    <xf numFmtId="0" fontId="0" fillId="0" borderId="19" xfId="481" applyFill="1" applyBorder="1">
      <alignment vertical="center"/>
      <protection/>
    </xf>
    <xf numFmtId="49" fontId="66" fillId="0" borderId="8" xfId="491" applyNumberFormat="1" applyFont="1" applyBorder="1" applyAlignment="1">
      <alignment horizontal="left" vertical="center" wrapText="1" indent="1"/>
      <protection/>
    </xf>
    <xf numFmtId="0" fontId="0" fillId="0" borderId="0" xfId="493" applyFill="1" applyAlignment="1">
      <alignment horizontal="center"/>
      <protection/>
    </xf>
    <xf numFmtId="0" fontId="0" fillId="0" borderId="0" xfId="493" applyFill="1">
      <alignment/>
      <protection/>
    </xf>
    <xf numFmtId="0" fontId="0" fillId="8" borderId="0" xfId="493" applyFill="1">
      <alignment/>
      <protection/>
    </xf>
    <xf numFmtId="0" fontId="0" fillId="0" borderId="8" xfId="492" applyBorder="1">
      <alignment/>
      <protection/>
    </xf>
    <xf numFmtId="0" fontId="69" fillId="0" borderId="0" xfId="0" applyFont="1" applyAlignment="1">
      <alignment/>
    </xf>
    <xf numFmtId="0" fontId="0" fillId="0" borderId="0" xfId="484" applyFont="1" applyFill="1" applyAlignment="1">
      <alignment vertical="center"/>
      <protection/>
    </xf>
    <xf numFmtId="190" fontId="0" fillId="0" borderId="0" xfId="484" applyNumberFormat="1" applyFont="1" applyFill="1" applyAlignment="1">
      <alignment vertical="center"/>
      <protection/>
    </xf>
    <xf numFmtId="189" fontId="0" fillId="2" borderId="0" xfId="484" applyNumberFormat="1" applyFont="1" applyFill="1" applyAlignment="1">
      <alignment horizontal="right" vertical="center"/>
      <protection/>
    </xf>
    <xf numFmtId="189" fontId="0" fillId="0" borderId="0" xfId="484" applyNumberFormat="1" applyFont="1" applyFill="1" applyAlignment="1">
      <alignment horizontal="right" vertical="center"/>
      <protection/>
    </xf>
    <xf numFmtId="0" fontId="2" fillId="2" borderId="8" xfId="484" applyFont="1" applyFill="1" applyBorder="1" applyAlignment="1">
      <alignment horizontal="center" vertical="center" wrapText="1"/>
      <protection/>
    </xf>
    <xf numFmtId="190" fontId="0" fillId="0" borderId="8" xfId="484" applyNumberFormat="1" applyFont="1" applyFill="1" applyBorder="1" applyAlignment="1">
      <alignment horizontal="right" vertical="center"/>
      <protection/>
    </xf>
    <xf numFmtId="0" fontId="0" fillId="0" borderId="8" xfId="484" applyFont="1" applyFill="1" applyBorder="1" applyAlignment="1">
      <alignment horizontal="left" vertical="center" indent="2"/>
      <protection/>
    </xf>
    <xf numFmtId="190" fontId="0" fillId="0" borderId="8" xfId="487" applyNumberFormat="1" applyFont="1" applyFill="1" applyBorder="1" applyAlignment="1">
      <alignment horizontal="right" vertical="center"/>
      <protection/>
    </xf>
    <xf numFmtId="190" fontId="0" fillId="0" borderId="8" xfId="821" applyNumberFormat="1" applyFont="1" applyFill="1" applyBorder="1" applyAlignment="1">
      <alignment horizontal="right" vertical="center"/>
    </xf>
    <xf numFmtId="190" fontId="0" fillId="0" borderId="0" xfId="821" applyNumberFormat="1" applyFont="1" applyFill="1" applyBorder="1" applyAlignment="1">
      <alignment horizontal="right" vertical="center"/>
    </xf>
    <xf numFmtId="0" fontId="0" fillId="0" borderId="18" xfId="484" applyFont="1" applyFill="1" applyBorder="1" applyAlignment="1">
      <alignment horizontal="left" vertical="center" indent="2"/>
      <protection/>
    </xf>
    <xf numFmtId="190" fontId="0" fillId="0" borderId="18" xfId="487" applyNumberFormat="1" applyFont="1" applyFill="1" applyBorder="1" applyAlignment="1">
      <alignment horizontal="right" vertical="center"/>
      <protection/>
    </xf>
    <xf numFmtId="190" fontId="0" fillId="0" borderId="20" xfId="484" applyNumberFormat="1" applyFont="1" applyFill="1" applyBorder="1" applyAlignment="1">
      <alignment horizontal="right" vertical="center"/>
      <protection/>
    </xf>
    <xf numFmtId="190" fontId="0" fillId="0" borderId="18" xfId="821" applyNumberFormat="1" applyFont="1" applyFill="1" applyBorder="1" applyAlignment="1">
      <alignment horizontal="right" vertical="center"/>
    </xf>
    <xf numFmtId="190" fontId="0" fillId="0" borderId="16" xfId="484" applyNumberFormat="1" applyFont="1" applyFill="1" applyBorder="1" applyAlignment="1">
      <alignment horizontal="right" vertical="center"/>
      <protection/>
    </xf>
    <xf numFmtId="190" fontId="0" fillId="0" borderId="21" xfId="484" applyNumberFormat="1" applyFont="1" applyFill="1" applyBorder="1" applyAlignment="1">
      <alignment horizontal="right" vertical="center"/>
      <protection/>
    </xf>
    <xf numFmtId="0" fontId="0" fillId="2" borderId="8" xfId="484" applyFont="1" applyFill="1" applyBorder="1" applyAlignment="1">
      <alignment horizontal="left" vertical="center" indent="1"/>
      <protection/>
    </xf>
    <xf numFmtId="190" fontId="0" fillId="2" borderId="8" xfId="487" applyNumberFormat="1" applyFont="1" applyFill="1" applyBorder="1" applyAlignment="1">
      <alignment vertical="center"/>
      <protection/>
    </xf>
    <xf numFmtId="190" fontId="0" fillId="2" borderId="8" xfId="484" applyNumberFormat="1" applyFont="1" applyFill="1" applyBorder="1" applyAlignment="1">
      <alignment horizontal="right" vertical="center"/>
      <protection/>
    </xf>
    <xf numFmtId="190" fontId="0" fillId="2" borderId="8" xfId="487" applyNumberFormat="1" applyFont="1" applyFill="1" applyBorder="1" applyAlignment="1">
      <alignment horizontal="right" vertical="center"/>
      <protection/>
    </xf>
    <xf numFmtId="0" fontId="0" fillId="2" borderId="0" xfId="484" applyFont="1" applyFill="1" applyAlignment="1">
      <alignment vertical="center"/>
      <protection/>
    </xf>
    <xf numFmtId="190" fontId="0" fillId="0" borderId="8" xfId="487" applyNumberFormat="1" applyFont="1" applyFill="1" applyBorder="1" applyAlignment="1">
      <alignment vertical="center"/>
      <protection/>
    </xf>
    <xf numFmtId="189" fontId="0" fillId="2" borderId="0" xfId="484" applyNumberFormat="1" applyFont="1" applyFill="1" applyAlignment="1">
      <alignment vertical="center"/>
      <protection/>
    </xf>
    <xf numFmtId="189" fontId="0" fillId="0" borderId="0" xfId="484" applyNumberFormat="1" applyFont="1" applyFill="1" applyAlignment="1">
      <alignment vertical="center"/>
      <protection/>
    </xf>
    <xf numFmtId="9" fontId="0" fillId="0" borderId="8" xfId="141" applyFont="1" applyFill="1" applyBorder="1" applyAlignment="1">
      <alignment vertical="center"/>
    </xf>
    <xf numFmtId="9" fontId="0" fillId="2" borderId="8" xfId="141" applyFont="1" applyFill="1" applyBorder="1" applyAlignment="1">
      <alignment horizontal="right" vertical="center"/>
    </xf>
    <xf numFmtId="9" fontId="0" fillId="0" borderId="20" xfId="141" applyFont="1" applyFill="1" applyBorder="1" applyAlignment="1">
      <alignment vertical="center"/>
    </xf>
    <xf numFmtId="9" fontId="0" fillId="2" borderId="20" xfId="141" applyFont="1" applyFill="1" applyBorder="1" applyAlignment="1">
      <alignment horizontal="right" vertical="center"/>
    </xf>
    <xf numFmtId="9" fontId="0" fillId="0" borderId="21" xfId="141" applyFont="1" applyFill="1" applyBorder="1" applyAlignment="1">
      <alignment vertical="center"/>
    </xf>
    <xf numFmtId="9" fontId="0" fillId="2" borderId="21" xfId="141" applyFont="1" applyFill="1" applyBorder="1" applyAlignment="1">
      <alignment horizontal="right" vertical="center"/>
    </xf>
    <xf numFmtId="0" fontId="70" fillId="0" borderId="0" xfId="484" applyFont="1" applyFill="1" applyAlignment="1">
      <alignment vertical="center"/>
      <protection/>
    </xf>
    <xf numFmtId="9" fontId="0" fillId="2" borderId="8" xfId="141" applyFont="1" applyFill="1" applyBorder="1" applyAlignment="1">
      <alignment vertical="center"/>
    </xf>
    <xf numFmtId="0" fontId="0" fillId="0" borderId="0" xfId="481" applyFont="1" applyFill="1">
      <alignment vertical="center"/>
      <protection/>
    </xf>
    <xf numFmtId="0" fontId="0" fillId="2" borderId="0" xfId="481" applyFont="1" applyFill="1" applyAlignment="1">
      <alignment horizontal="right" vertical="center"/>
      <protection/>
    </xf>
    <xf numFmtId="192" fontId="0" fillId="0" borderId="0" xfId="481" applyNumberFormat="1" applyFont="1" applyFill="1">
      <alignment vertical="center"/>
      <protection/>
    </xf>
    <xf numFmtId="189" fontId="0" fillId="0" borderId="0" xfId="481" applyNumberFormat="1" applyFont="1" applyFill="1" applyAlignment="1">
      <alignment horizontal="right" vertical="center"/>
      <protection/>
    </xf>
    <xf numFmtId="190" fontId="0" fillId="0" borderId="8" xfId="481" applyNumberFormat="1" applyFont="1" applyFill="1" applyBorder="1" applyAlignment="1" applyProtection="1">
      <alignment vertical="center"/>
      <protection/>
    </xf>
    <xf numFmtId="9" fontId="0" fillId="0" borderId="8" xfId="141" applyFont="1" applyFill="1" applyBorder="1" applyAlignment="1" applyProtection="1">
      <alignment horizontal="right" vertical="center"/>
      <protection/>
    </xf>
    <xf numFmtId="9" fontId="0" fillId="2" borderId="8" xfId="141" applyFont="1" applyFill="1" applyBorder="1" applyAlignment="1" applyProtection="1">
      <alignment horizontal="right" vertical="center"/>
      <protection/>
    </xf>
    <xf numFmtId="189" fontId="0" fillId="0" borderId="8" xfId="481" applyNumberFormat="1" applyFont="1" applyFill="1" applyBorder="1" applyAlignment="1" applyProtection="1">
      <alignment vertical="center"/>
      <protection/>
    </xf>
    <xf numFmtId="191" fontId="0" fillId="0" borderId="0" xfId="484" applyNumberFormat="1" applyFont="1" applyFill="1" applyAlignment="1">
      <alignment vertical="center"/>
      <protection/>
    </xf>
    <xf numFmtId="0" fontId="0" fillId="0" borderId="8" xfId="481" applyNumberFormat="1" applyFont="1" applyFill="1" applyBorder="1" applyAlignment="1" applyProtection="1">
      <alignment horizontal="left" vertical="center" indent="2"/>
      <protection/>
    </xf>
    <xf numFmtId="190" fontId="0" fillId="0" borderId="8" xfId="0" applyNumberFormat="1" applyFont="1" applyFill="1" applyBorder="1" applyAlignment="1">
      <alignment vertical="center"/>
    </xf>
    <xf numFmtId="190" fontId="0" fillId="0" borderId="8" xfId="816" applyNumberFormat="1" applyFont="1" applyBorder="1" applyAlignment="1">
      <alignment vertical="center"/>
    </xf>
    <xf numFmtId="189" fontId="0" fillId="12" borderId="8" xfId="481" applyNumberFormat="1" applyFont="1" applyFill="1" applyBorder="1" applyAlignment="1" applyProtection="1">
      <alignment vertical="center"/>
      <protection/>
    </xf>
    <xf numFmtId="193" fontId="0" fillId="0" borderId="8" xfId="816" applyNumberFormat="1" applyFont="1" applyFill="1" applyBorder="1" applyAlignment="1" applyProtection="1">
      <alignment horizontal="right" vertical="center"/>
      <protection/>
    </xf>
    <xf numFmtId="192" fontId="0" fillId="0" borderId="8" xfId="816" applyNumberFormat="1" applyFont="1" applyFill="1" applyBorder="1" applyAlignment="1" applyProtection="1">
      <alignment horizontal="right" vertical="center"/>
      <protection/>
    </xf>
    <xf numFmtId="189" fontId="0" fillId="0" borderId="8" xfId="141" applyNumberFormat="1" applyFont="1" applyFill="1" applyBorder="1" applyAlignment="1">
      <alignment vertical="center"/>
    </xf>
    <xf numFmtId="193" fontId="0" fillId="0" borderId="8" xfId="816" applyNumberFormat="1" applyFont="1" applyFill="1" applyBorder="1" applyAlignment="1">
      <alignment vertical="center"/>
    </xf>
    <xf numFmtId="190" fontId="0" fillId="0" borderId="18" xfId="481" applyNumberFormat="1" applyFont="1" applyFill="1" applyBorder="1" applyAlignment="1" applyProtection="1">
      <alignment vertical="center"/>
      <protection/>
    </xf>
    <xf numFmtId="192" fontId="0" fillId="2" borderId="18" xfId="481" applyNumberFormat="1" applyFont="1" applyFill="1" applyBorder="1" applyAlignment="1" applyProtection="1">
      <alignment horizontal="right" vertical="center"/>
      <protection/>
    </xf>
    <xf numFmtId="189" fontId="0" fillId="0" borderId="18" xfId="481" applyNumberFormat="1" applyFont="1" applyFill="1" applyBorder="1" applyAlignment="1" applyProtection="1">
      <alignment vertical="center"/>
      <protection/>
    </xf>
    <xf numFmtId="190" fontId="0" fillId="0" borderId="18" xfId="481" applyNumberFormat="1" applyFill="1" applyBorder="1">
      <alignment vertical="center"/>
      <protection/>
    </xf>
    <xf numFmtId="192" fontId="0" fillId="0" borderId="18" xfId="816" applyNumberFormat="1" applyFont="1" applyFill="1" applyBorder="1" applyAlignment="1" applyProtection="1">
      <alignment horizontal="right" vertical="center"/>
      <protection/>
    </xf>
    <xf numFmtId="0" fontId="0" fillId="0" borderId="8" xfId="481" applyFont="1" applyFill="1" applyBorder="1" applyAlignment="1">
      <alignment horizontal="left" vertical="center" indent="1"/>
      <protection/>
    </xf>
    <xf numFmtId="192" fontId="71" fillId="0" borderId="8" xfId="481" applyNumberFormat="1" applyFont="1" applyFill="1" applyBorder="1">
      <alignment vertical="center"/>
      <protection/>
    </xf>
    <xf numFmtId="189" fontId="71" fillId="0" borderId="8" xfId="481" applyNumberFormat="1" applyFont="1" applyFill="1" applyBorder="1">
      <alignment vertical="center"/>
      <protection/>
    </xf>
    <xf numFmtId="194" fontId="0" fillId="0" borderId="0" xfId="481" applyNumberFormat="1" applyFont="1" applyFill="1">
      <alignment vertical="center"/>
      <protection/>
    </xf>
    <xf numFmtId="0" fontId="0" fillId="0" borderId="8" xfId="481" applyFont="1" applyFill="1" applyBorder="1" applyAlignment="1">
      <alignment horizontal="left" vertical="center" indent="2"/>
      <protection/>
    </xf>
    <xf numFmtId="190" fontId="0" fillId="0" borderId="8" xfId="481" applyNumberFormat="1" applyFont="1" applyFill="1" applyBorder="1">
      <alignment vertical="center"/>
      <protection/>
    </xf>
    <xf numFmtId="192" fontId="0" fillId="2" borderId="8" xfId="481" applyNumberFormat="1" applyFont="1" applyFill="1" applyBorder="1" applyAlignment="1" applyProtection="1">
      <alignment horizontal="right" vertical="center"/>
      <protection/>
    </xf>
    <xf numFmtId="194" fontId="0" fillId="0" borderId="0" xfId="481" applyNumberFormat="1" applyFill="1">
      <alignment vertical="center"/>
      <protection/>
    </xf>
    <xf numFmtId="0" fontId="0" fillId="2" borderId="0" xfId="481" applyFill="1">
      <alignment vertical="center"/>
      <protection/>
    </xf>
    <xf numFmtId="192" fontId="71" fillId="0" borderId="0" xfId="481" applyNumberFormat="1" applyFont="1" applyFill="1">
      <alignment vertical="center"/>
      <protection/>
    </xf>
    <xf numFmtId="189" fontId="71" fillId="0" borderId="0" xfId="481" applyNumberFormat="1" applyFont="1" applyFill="1">
      <alignment vertical="center"/>
      <protection/>
    </xf>
    <xf numFmtId="0" fontId="0" fillId="0" borderId="0" xfId="481" applyFill="1" applyBorder="1">
      <alignment vertical="center"/>
      <protection/>
    </xf>
    <xf numFmtId="0" fontId="0" fillId="0" borderId="0" xfId="483" applyFont="1" applyFill="1" applyAlignment="1">
      <alignment wrapText="1"/>
      <protection/>
    </xf>
    <xf numFmtId="0" fontId="1" fillId="0" borderId="0" xfId="483" applyFont="1" applyFill="1" applyAlignment="1">
      <alignment horizontal="center" vertical="top" wrapText="1"/>
      <protection/>
    </xf>
    <xf numFmtId="0" fontId="1" fillId="0" borderId="0" xfId="483" applyFont="1" applyFill="1" applyAlignment="1">
      <alignment vertical="top" wrapText="1"/>
      <protection/>
    </xf>
    <xf numFmtId="0" fontId="0" fillId="0" borderId="0" xfId="483" applyFont="1" applyFill="1">
      <alignment vertical="center"/>
      <protection/>
    </xf>
    <xf numFmtId="0" fontId="0" fillId="0" borderId="0" xfId="483" applyFont="1" applyFill="1" applyAlignment="1">
      <alignment horizontal="right" vertical="center"/>
      <protection/>
    </xf>
    <xf numFmtId="0" fontId="0" fillId="0" borderId="0" xfId="483" applyFont="1" applyFill="1" applyAlignment="1">
      <alignment horizontal="center" vertical="center"/>
      <protection/>
    </xf>
    <xf numFmtId="0" fontId="2" fillId="0" borderId="8" xfId="485" applyFont="1" applyFill="1" applyBorder="1" applyAlignment="1">
      <alignment horizontal="centerContinuous" vertical="center" wrapText="1"/>
      <protection/>
    </xf>
    <xf numFmtId="0" fontId="2" fillId="0" borderId="8" xfId="483" applyNumberFormat="1" applyFont="1" applyFill="1" applyBorder="1" applyAlignment="1" applyProtection="1">
      <alignment horizontal="center" vertical="center"/>
      <protection/>
    </xf>
    <xf numFmtId="0" fontId="2" fillId="0" borderId="0" xfId="485" applyFont="1" applyFill="1" applyBorder="1" applyAlignment="1">
      <alignment horizontal="center" vertical="center" wrapText="1"/>
      <protection/>
    </xf>
    <xf numFmtId="0" fontId="2" fillId="0" borderId="0" xfId="483" applyFont="1" applyFill="1" applyAlignment="1">
      <alignment horizontal="center" vertical="center"/>
      <protection/>
    </xf>
    <xf numFmtId="0" fontId="2" fillId="0" borderId="0" xfId="483" applyFont="1" applyFill="1">
      <alignment vertical="center"/>
      <protection/>
    </xf>
    <xf numFmtId="0" fontId="70" fillId="0" borderId="8" xfId="493" applyFont="1" applyFill="1" applyBorder="1" applyAlignment="1">
      <alignment horizontal="left" vertical="center" indent="1"/>
      <protection/>
    </xf>
    <xf numFmtId="193" fontId="0" fillId="0" borderId="8" xfId="483" applyNumberFormat="1" applyFont="1" applyFill="1" applyBorder="1">
      <alignment vertical="center"/>
      <protection/>
    </xf>
    <xf numFmtId="49" fontId="0" fillId="0" borderId="8" xfId="491" applyNumberFormat="1" applyFont="1" applyFill="1" applyBorder="1" applyAlignment="1">
      <alignment horizontal="left" vertical="center" indent="3"/>
      <protection/>
    </xf>
    <xf numFmtId="193" fontId="71" fillId="0" borderId="0" xfId="819" applyNumberFormat="1" applyFont="1" applyFill="1" applyBorder="1" applyAlignment="1" applyProtection="1">
      <alignment horizontal="right" vertical="center"/>
      <protection/>
    </xf>
    <xf numFmtId="0" fontId="71" fillId="0" borderId="0" xfId="483" applyFont="1" applyFill="1" applyAlignment="1">
      <alignment horizontal="center" vertical="center"/>
      <protection/>
    </xf>
    <xf numFmtId="0" fontId="71" fillId="0" borderId="0" xfId="483" applyFont="1" applyFill="1">
      <alignment vertical="center"/>
      <protection/>
    </xf>
    <xf numFmtId="0" fontId="71" fillId="8" borderId="0" xfId="483" applyFont="1" applyFill="1">
      <alignment vertical="center"/>
      <protection/>
    </xf>
    <xf numFmtId="49" fontId="66" fillId="0" borderId="8" xfId="491" applyNumberFormat="1" applyFont="1" applyFill="1" applyBorder="1" applyAlignment="1">
      <alignment horizontal="left" vertical="center" indent="2"/>
      <protection/>
    </xf>
    <xf numFmtId="193" fontId="71" fillId="0" borderId="0" xfId="819" applyNumberFormat="1" applyFont="1" applyFill="1" applyBorder="1" applyAlignment="1">
      <alignment vertical="center"/>
    </xf>
    <xf numFmtId="193" fontId="71" fillId="0" borderId="0" xfId="819" applyNumberFormat="1" applyFont="1" applyFill="1" applyAlignment="1">
      <alignment vertical="center"/>
    </xf>
    <xf numFmtId="193" fontId="0" fillId="0" borderId="8" xfId="819" applyNumberFormat="1" applyFont="1" applyFill="1" applyBorder="1" applyAlignment="1">
      <alignment vertical="center"/>
    </xf>
    <xf numFmtId="0" fontId="0" fillId="0" borderId="8" xfId="493" applyFont="1" applyFill="1" applyBorder="1" applyAlignment="1">
      <alignment horizontal="left" vertical="center" indent="2"/>
      <protection/>
    </xf>
    <xf numFmtId="193" fontId="0" fillId="0" borderId="0" xfId="819" applyNumberFormat="1" applyFont="1" applyFill="1" applyAlignment="1">
      <alignment vertical="center"/>
    </xf>
    <xf numFmtId="0" fontId="71" fillId="0" borderId="0" xfId="481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0" xfId="482" applyFont="1" applyFill="1" applyAlignment="1">
      <alignment horizontal="right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89" fontId="0" fillId="0" borderId="8" xfId="487" applyNumberFormat="1" applyFont="1" applyFill="1" applyBorder="1" applyAlignment="1">
      <alignment vertical="center"/>
      <protection/>
    </xf>
    <xf numFmtId="189" fontId="0" fillId="0" borderId="8" xfId="821" applyNumberFormat="1" applyFont="1" applyFill="1" applyBorder="1" applyAlignment="1">
      <alignment horizontal="right" vertical="center"/>
    </xf>
    <xf numFmtId="0" fontId="0" fillId="0" borderId="8" xfId="484" applyFont="1" applyFill="1" applyBorder="1" applyAlignment="1">
      <alignment horizontal="left" vertical="center" indent="1"/>
      <protection/>
    </xf>
    <xf numFmtId="0" fontId="0" fillId="0" borderId="18" xfId="484" applyFont="1" applyFill="1" applyBorder="1" applyAlignment="1">
      <alignment horizontal="left" vertical="center" indent="1"/>
      <protection/>
    </xf>
    <xf numFmtId="190" fontId="0" fillId="0" borderId="18" xfId="487" applyNumberFormat="1" applyFont="1" applyFill="1" applyBorder="1" applyAlignment="1">
      <alignment vertical="center"/>
      <protection/>
    </xf>
    <xf numFmtId="189" fontId="0" fillId="0" borderId="18" xfId="487" applyNumberFormat="1" applyFont="1" applyFill="1" applyBorder="1" applyAlignment="1">
      <alignment vertical="center"/>
      <protection/>
    </xf>
    <xf numFmtId="189" fontId="0" fillId="0" borderId="18" xfId="821" applyNumberFormat="1" applyFont="1" applyFill="1" applyBorder="1" applyAlignment="1">
      <alignment horizontal="right" vertical="center"/>
    </xf>
    <xf numFmtId="0" fontId="65" fillId="0" borderId="21" xfId="484" applyFont="1" applyFill="1" applyBorder="1" applyAlignment="1">
      <alignment horizontal="left" vertical="center" wrapText="1"/>
      <protection/>
    </xf>
    <xf numFmtId="190" fontId="0" fillId="0" borderId="21" xfId="487" applyNumberFormat="1" applyFont="1" applyFill="1" applyBorder="1" applyAlignment="1">
      <alignment vertical="center"/>
      <protection/>
    </xf>
    <xf numFmtId="189" fontId="0" fillId="0" borderId="21" xfId="487" applyNumberFormat="1" applyFont="1" applyFill="1" applyBorder="1" applyAlignment="1">
      <alignment vertical="center"/>
      <protection/>
    </xf>
    <xf numFmtId="0" fontId="0" fillId="0" borderId="8" xfId="484" applyFont="1" applyFill="1" applyBorder="1" applyAlignment="1">
      <alignment horizontal="left" vertical="center" wrapText="1"/>
      <protection/>
    </xf>
    <xf numFmtId="9" fontId="0" fillId="0" borderId="8" xfId="487" applyNumberFormat="1" applyFont="1" applyFill="1" applyBorder="1" applyAlignment="1">
      <alignment vertical="center"/>
      <protection/>
    </xf>
    <xf numFmtId="9" fontId="0" fillId="0" borderId="8" xfId="141" applyNumberFormat="1" applyFont="1" applyFill="1" applyBorder="1" applyAlignment="1">
      <alignment vertical="center"/>
    </xf>
    <xf numFmtId="190" fontId="71" fillId="0" borderId="0" xfId="484" applyNumberFormat="1" applyFont="1" applyFill="1" applyAlignment="1">
      <alignment vertical="center"/>
      <protection/>
    </xf>
    <xf numFmtId="189" fontId="71" fillId="0" borderId="0" xfId="484" applyNumberFormat="1" applyFont="1" applyFill="1" applyAlignment="1">
      <alignment vertical="center"/>
      <protection/>
    </xf>
    <xf numFmtId="0" fontId="0" fillId="0" borderId="0" xfId="481" applyFont="1" applyFill="1" applyAlignment="1">
      <alignment horizontal="right" vertical="center"/>
      <protection/>
    </xf>
    <xf numFmtId="195" fontId="0" fillId="0" borderId="0" xfId="481" applyNumberFormat="1" applyFont="1" applyFill="1" applyAlignment="1">
      <alignment horizontal="right" vertical="center"/>
      <protection/>
    </xf>
    <xf numFmtId="192" fontId="0" fillId="0" borderId="8" xfId="481" applyNumberFormat="1" applyFont="1" applyFill="1" applyBorder="1" applyAlignment="1" applyProtection="1">
      <alignment horizontal="right" vertical="center"/>
      <protection/>
    </xf>
    <xf numFmtId="191" fontId="0" fillId="0" borderId="8" xfId="481" applyNumberFormat="1" applyFont="1" applyFill="1" applyBorder="1" applyAlignment="1" applyProtection="1">
      <alignment horizontal="right" vertical="center"/>
      <protection/>
    </xf>
    <xf numFmtId="189" fontId="0" fillId="0" borderId="8" xfId="481" applyNumberFormat="1" applyFont="1" applyFill="1" applyBorder="1" applyAlignment="1" applyProtection="1">
      <alignment horizontal="right" vertical="center"/>
      <protection/>
    </xf>
    <xf numFmtId="196" fontId="0" fillId="0" borderId="8" xfId="141" applyNumberFormat="1" applyFont="1" applyFill="1" applyBorder="1" applyAlignment="1" applyProtection="1">
      <alignment horizontal="right" vertical="center"/>
      <protection/>
    </xf>
    <xf numFmtId="0" fontId="0" fillId="0" borderId="8" xfId="481" applyNumberFormat="1" applyFont="1" applyFill="1" applyBorder="1" applyAlignment="1" applyProtection="1">
      <alignment horizontal="left" vertical="center" indent="1"/>
      <protection/>
    </xf>
    <xf numFmtId="9" fontId="0" fillId="0" borderId="8" xfId="481" applyNumberFormat="1" applyFont="1" applyFill="1" applyBorder="1" applyAlignment="1" applyProtection="1">
      <alignment horizontal="right" vertical="center"/>
      <protection/>
    </xf>
    <xf numFmtId="0" fontId="0" fillId="0" borderId="20" xfId="481" applyNumberFormat="1" applyFont="1" applyFill="1" applyBorder="1" applyAlignment="1" applyProtection="1">
      <alignment horizontal="left" vertical="center" indent="1"/>
      <protection/>
    </xf>
    <xf numFmtId="189" fontId="0" fillId="0" borderId="20" xfId="481" applyNumberFormat="1" applyFont="1" applyFill="1" applyBorder="1" applyAlignment="1" applyProtection="1">
      <alignment horizontal="right" vertical="center"/>
      <protection/>
    </xf>
    <xf numFmtId="0" fontId="2" fillId="0" borderId="21" xfId="481" applyNumberFormat="1" applyFont="1" applyFill="1" applyBorder="1" applyAlignment="1" applyProtection="1">
      <alignment horizontal="left" vertical="center" indent="1"/>
      <protection/>
    </xf>
    <xf numFmtId="189" fontId="0" fillId="0" borderId="21" xfId="481" applyNumberFormat="1" applyFont="1" applyFill="1" applyBorder="1" applyAlignment="1" applyProtection="1">
      <alignment horizontal="right" vertical="center"/>
      <protection/>
    </xf>
    <xf numFmtId="193" fontId="71" fillId="0" borderId="8" xfId="816" applyNumberFormat="1" applyFont="1" applyFill="1" applyBorder="1" applyAlignment="1">
      <alignment vertical="center"/>
    </xf>
    <xf numFmtId="195" fontId="71" fillId="0" borderId="8" xfId="141" applyNumberFormat="1" applyFont="1" applyFill="1" applyBorder="1" applyAlignment="1">
      <alignment vertical="center"/>
    </xf>
    <xf numFmtId="195" fontId="71" fillId="0" borderId="0" xfId="481" applyNumberFormat="1" applyFont="1" applyFill="1">
      <alignment vertical="center"/>
      <protection/>
    </xf>
    <xf numFmtId="192" fontId="0" fillId="0" borderId="0" xfId="492" applyNumberFormat="1" applyFill="1">
      <alignment/>
      <protection/>
    </xf>
    <xf numFmtId="0" fontId="0" fillId="0" borderId="0" xfId="492" applyFill="1">
      <alignment/>
      <protection/>
    </xf>
    <xf numFmtId="0" fontId="0" fillId="0" borderId="0" xfId="492" applyFont="1" applyFill="1" applyAlignment="1">
      <alignment horizontal="right" vertical="center"/>
      <protection/>
    </xf>
    <xf numFmtId="192" fontId="2" fillId="0" borderId="8" xfId="484" applyNumberFormat="1" applyFont="1" applyFill="1" applyBorder="1" applyAlignment="1">
      <alignment horizontal="center" vertical="center" wrapText="1"/>
      <protection/>
    </xf>
    <xf numFmtId="191" fontId="0" fillId="0" borderId="8" xfId="492" applyNumberFormat="1" applyFill="1" applyBorder="1" applyAlignment="1">
      <alignment horizontal="right" vertical="center"/>
      <protection/>
    </xf>
    <xf numFmtId="192" fontId="0" fillId="0" borderId="8" xfId="492" applyNumberFormat="1" applyFill="1" applyBorder="1" applyAlignment="1">
      <alignment horizontal="right" vertical="center"/>
      <protection/>
    </xf>
    <xf numFmtId="49" fontId="66" fillId="0" borderId="8" xfId="491" applyNumberFormat="1" applyFont="1" applyFill="1" applyBorder="1" applyAlignment="1">
      <alignment horizontal="left" vertical="center" wrapText="1" indent="1"/>
      <protection/>
    </xf>
    <xf numFmtId="49" fontId="0" fillId="0" borderId="8" xfId="491" applyNumberFormat="1" applyFont="1" applyBorder="1" applyAlignment="1">
      <alignment horizontal="left" vertical="center" wrapText="1" indent="1"/>
      <protection/>
    </xf>
    <xf numFmtId="49" fontId="0" fillId="0" borderId="8" xfId="491" applyNumberFormat="1" applyFont="1" applyFill="1" applyBorder="1" applyAlignment="1">
      <alignment horizontal="left" vertical="center" wrapText="1" indent="2"/>
      <protection/>
    </xf>
    <xf numFmtId="49" fontId="0" fillId="0" borderId="8" xfId="491" applyNumberFormat="1" applyFont="1" applyBorder="1" applyAlignment="1">
      <alignment horizontal="left" vertical="center" wrapText="1" indent="2"/>
      <protection/>
    </xf>
    <xf numFmtId="49" fontId="66" fillId="0" borderId="8" xfId="491" applyNumberFormat="1" applyFont="1" applyFill="1" applyBorder="1" applyAlignment="1">
      <alignment horizontal="left" vertical="center" wrapText="1" indent="3"/>
      <protection/>
    </xf>
    <xf numFmtId="0" fontId="0" fillId="0" borderId="8" xfId="492" applyFill="1" applyBorder="1">
      <alignment/>
      <protection/>
    </xf>
    <xf numFmtId="192" fontId="0" fillId="0" borderId="8" xfId="492" applyNumberFormat="1" applyFill="1" applyBorder="1">
      <alignment/>
      <protection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8" xfId="0" applyFont="1" applyBorder="1" applyAlignment="1">
      <alignment horizontal="center" vertical="center"/>
    </xf>
    <xf numFmtId="0" fontId="72" fillId="0" borderId="8" xfId="0" applyFont="1" applyBorder="1" applyAlignment="1">
      <alignment vertical="center"/>
    </xf>
    <xf numFmtId="0" fontId="73" fillId="0" borderId="0" xfId="484" applyFont="1" applyFill="1" applyAlignment="1">
      <alignment vertical="center"/>
      <protection/>
    </xf>
    <xf numFmtId="190" fontId="73" fillId="0" borderId="0" xfId="484" applyNumberFormat="1" applyFont="1" applyFill="1" applyAlignment="1">
      <alignment vertical="center"/>
      <protection/>
    </xf>
    <xf numFmtId="0" fontId="75" fillId="0" borderId="22" xfId="484" applyFont="1" applyFill="1" applyBorder="1" applyAlignment="1">
      <alignment horizontal="center" vertical="center" indent="2"/>
      <protection/>
    </xf>
    <xf numFmtId="0" fontId="2" fillId="0" borderId="23" xfId="484" applyFont="1" applyFill="1" applyBorder="1" applyAlignment="1">
      <alignment horizontal="left" vertical="center" wrapText="1" indent="1"/>
      <protection/>
    </xf>
    <xf numFmtId="190" fontId="73" fillId="0" borderId="8" xfId="484" applyNumberFormat="1" applyFont="1" applyFill="1" applyBorder="1" applyAlignment="1">
      <alignment horizontal="right" vertical="center"/>
      <protection/>
    </xf>
    <xf numFmtId="9" fontId="73" fillId="0" borderId="24" xfId="141" applyFont="1" applyFill="1" applyBorder="1" applyAlignment="1">
      <alignment vertical="center"/>
    </xf>
    <xf numFmtId="0" fontId="2" fillId="0" borderId="23" xfId="484" applyFont="1" applyFill="1" applyBorder="1" applyAlignment="1">
      <alignment horizontal="left" vertical="center" indent="1"/>
      <protection/>
    </xf>
    <xf numFmtId="0" fontId="73" fillId="0" borderId="23" xfId="484" applyFont="1" applyFill="1" applyBorder="1" applyAlignment="1">
      <alignment horizontal="left" vertical="center" indent="2"/>
      <protection/>
    </xf>
    <xf numFmtId="0" fontId="2" fillId="0" borderId="25" xfId="484" applyFont="1" applyFill="1" applyBorder="1" applyAlignment="1">
      <alignment horizontal="left" vertical="center" indent="1"/>
      <protection/>
    </xf>
    <xf numFmtId="190" fontId="73" fillId="0" borderId="18" xfId="484" applyNumberFormat="1" applyFont="1" applyFill="1" applyBorder="1" applyAlignment="1">
      <alignment horizontal="right" vertical="center"/>
      <protection/>
    </xf>
    <xf numFmtId="0" fontId="2" fillId="0" borderId="26" xfId="484" applyFont="1" applyFill="1" applyBorder="1" applyAlignment="1">
      <alignment horizontal="left" vertical="center" wrapText="1" indent="1"/>
      <protection/>
    </xf>
    <xf numFmtId="190" fontId="73" fillId="0" borderId="16" xfId="484" applyNumberFormat="1" applyFont="1" applyFill="1" applyBorder="1" applyAlignment="1">
      <alignment horizontal="right" vertical="center"/>
      <protection/>
    </xf>
    <xf numFmtId="0" fontId="73" fillId="2" borderId="23" xfId="484" applyFont="1" applyFill="1" applyBorder="1" applyAlignment="1">
      <alignment horizontal="left" vertical="center" indent="1"/>
      <protection/>
    </xf>
    <xf numFmtId="9" fontId="73" fillId="2" borderId="24" xfId="141" applyFont="1" applyFill="1" applyBorder="1" applyAlignment="1">
      <alignment vertical="center"/>
    </xf>
    <xf numFmtId="0" fontId="2" fillId="0" borderId="27" xfId="484" applyFont="1" applyFill="1" applyBorder="1" applyAlignment="1">
      <alignment horizontal="left" vertical="center" wrapText="1" indent="1"/>
      <protection/>
    </xf>
    <xf numFmtId="190" fontId="73" fillId="0" borderId="28" xfId="484" applyNumberFormat="1" applyFont="1" applyFill="1" applyBorder="1" applyAlignment="1">
      <alignment horizontal="right" vertical="center"/>
      <protection/>
    </xf>
    <xf numFmtId="9" fontId="73" fillId="0" borderId="29" xfId="141" applyFont="1" applyFill="1" applyBorder="1" applyAlignment="1">
      <alignment vertical="center"/>
    </xf>
    <xf numFmtId="0" fontId="2" fillId="0" borderId="30" xfId="484" applyFont="1" applyFill="1" applyBorder="1" applyAlignment="1">
      <alignment horizontal="left" vertical="center" wrapText="1" indent="1"/>
      <protection/>
    </xf>
    <xf numFmtId="9" fontId="73" fillId="0" borderId="31" xfId="14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9" fontId="73" fillId="0" borderId="32" xfId="141" applyFont="1" applyFill="1" applyBorder="1" applyAlignment="1">
      <alignment vertical="center"/>
    </xf>
    <xf numFmtId="192" fontId="0" fillId="0" borderId="8" xfId="481" applyNumberFormat="1" applyFill="1" applyBorder="1">
      <alignment vertical="center"/>
      <protection/>
    </xf>
    <xf numFmtId="192" fontId="0" fillId="2" borderId="20" xfId="481" applyNumberFormat="1" applyFont="1" applyFill="1" applyBorder="1" applyAlignment="1" applyProtection="1">
      <alignment horizontal="right" vertical="center"/>
      <protection/>
    </xf>
    <xf numFmtId="9" fontId="0" fillId="0" borderId="16" xfId="141" applyFont="1" applyFill="1" applyBorder="1" applyAlignment="1">
      <alignment vertical="center"/>
    </xf>
    <xf numFmtId="9" fontId="0" fillId="0" borderId="18" xfId="141" applyFont="1" applyFill="1" applyBorder="1" applyAlignment="1" applyProtection="1">
      <alignment horizontal="right" vertical="center"/>
      <protection/>
    </xf>
    <xf numFmtId="0" fontId="0" fillId="0" borderId="20" xfId="481" applyNumberFormat="1" applyFont="1" applyFill="1" applyBorder="1" applyAlignment="1" applyProtection="1">
      <alignment horizontal="left" vertical="center" indent="2"/>
      <protection/>
    </xf>
    <xf numFmtId="192" fontId="0" fillId="0" borderId="20" xfId="816" applyNumberFormat="1" applyFont="1" applyFill="1" applyBorder="1" applyAlignment="1" applyProtection="1">
      <alignment horizontal="right" vertical="center"/>
      <protection/>
    </xf>
    <xf numFmtId="190" fontId="0" fillId="0" borderId="20" xfId="481" applyNumberFormat="1" applyFont="1" applyFill="1" applyBorder="1" applyAlignment="1" applyProtection="1">
      <alignment vertical="center"/>
      <protection/>
    </xf>
    <xf numFmtId="9" fontId="0" fillId="0" borderId="20" xfId="141" applyFont="1" applyFill="1" applyBorder="1" applyAlignment="1" applyProtection="1">
      <alignment horizontal="right" vertical="center"/>
      <protection/>
    </xf>
    <xf numFmtId="0" fontId="0" fillId="0" borderId="20" xfId="481" applyFill="1" applyBorder="1">
      <alignment vertical="center"/>
      <protection/>
    </xf>
    <xf numFmtId="189" fontId="0" fillId="0" borderId="20" xfId="481" applyNumberFormat="1" applyFont="1" applyFill="1" applyBorder="1" applyAlignment="1" applyProtection="1">
      <alignment vertical="center"/>
      <protection/>
    </xf>
    <xf numFmtId="189" fontId="0" fillId="0" borderId="20" xfId="481" applyNumberFormat="1" applyFill="1" applyBorder="1">
      <alignment vertical="center"/>
      <protection/>
    </xf>
    <xf numFmtId="190" fontId="0" fillId="0" borderId="20" xfId="481" applyNumberFormat="1" applyFill="1" applyBorder="1">
      <alignment vertical="center"/>
      <protection/>
    </xf>
    <xf numFmtId="191" fontId="0" fillId="0" borderId="20" xfId="481" applyNumberFormat="1" applyFill="1" applyBorder="1">
      <alignment vertical="center"/>
      <protection/>
    </xf>
    <xf numFmtId="0" fontId="0" fillId="0" borderId="18" xfId="481" applyNumberFormat="1" applyFont="1" applyFill="1" applyBorder="1" applyAlignment="1" applyProtection="1">
      <alignment vertical="center"/>
      <protection/>
    </xf>
    <xf numFmtId="0" fontId="0" fillId="0" borderId="18" xfId="481" applyNumberFormat="1" applyFont="1" applyFill="1" applyBorder="1" applyAlignment="1" applyProtection="1">
      <alignment horizontal="left" vertical="center" indent="2"/>
      <protection/>
    </xf>
    <xf numFmtId="0" fontId="0" fillId="0" borderId="0" xfId="493" applyFont="1" applyFill="1" applyAlignment="1">
      <alignment horizontal="left"/>
      <protection/>
    </xf>
    <xf numFmtId="190" fontId="0" fillId="0" borderId="8" xfId="493" applyNumberFormat="1" applyFill="1" applyBorder="1">
      <alignment/>
      <protection/>
    </xf>
    <xf numFmtId="193" fontId="71" fillId="0" borderId="8" xfId="819" applyNumberFormat="1" applyFont="1" applyFill="1" applyBorder="1" applyAlignment="1">
      <alignment vertical="center"/>
    </xf>
    <xf numFmtId="0" fontId="71" fillId="0" borderId="8" xfId="483" applyFont="1" applyFill="1" applyBorder="1">
      <alignment vertical="center"/>
      <protection/>
    </xf>
    <xf numFmtId="0" fontId="1" fillId="0" borderId="0" xfId="481" applyFont="1" applyFill="1" applyAlignment="1">
      <alignment horizontal="center" vertical="top" wrapText="1"/>
      <protection/>
    </xf>
    <xf numFmtId="0" fontId="1" fillId="0" borderId="0" xfId="481" applyFont="1" applyFill="1" applyAlignment="1">
      <alignment vertical="top" wrapText="1"/>
      <protection/>
    </xf>
    <xf numFmtId="197" fontId="0" fillId="0" borderId="0" xfId="141" applyNumberFormat="1" applyFont="1" applyFill="1" applyAlignment="1">
      <alignment horizontal="right" vertical="center"/>
    </xf>
    <xf numFmtId="192" fontId="0" fillId="0" borderId="0" xfId="490" applyNumberFormat="1" applyFont="1">
      <alignment vertical="center"/>
      <protection/>
    </xf>
    <xf numFmtId="0" fontId="0" fillId="0" borderId="0" xfId="490" applyNumberFormat="1" applyFont="1" applyFill="1" applyBorder="1" applyAlignment="1">
      <alignment horizontal="right" vertical="center"/>
      <protection/>
    </xf>
    <xf numFmtId="195" fontId="2" fillId="0" borderId="0" xfId="481" applyNumberFormat="1" applyFont="1" applyFill="1" applyBorder="1" applyAlignment="1" applyProtection="1">
      <alignment horizontal="center" vertical="center" wrapText="1"/>
      <protection/>
    </xf>
    <xf numFmtId="0" fontId="71" fillId="0" borderId="8" xfId="481" applyFont="1" applyFill="1" applyBorder="1">
      <alignment vertical="center"/>
      <protection/>
    </xf>
    <xf numFmtId="197" fontId="71" fillId="0" borderId="8" xfId="141" applyNumberFormat="1" applyFont="1" applyFill="1" applyBorder="1" applyAlignment="1">
      <alignment vertical="center"/>
    </xf>
    <xf numFmtId="192" fontId="0" fillId="0" borderId="8" xfId="490" applyNumberFormat="1" applyBorder="1">
      <alignment vertical="center"/>
      <protection/>
    </xf>
    <xf numFmtId="0" fontId="0" fillId="0" borderId="8" xfId="490" applyBorder="1">
      <alignment vertical="center"/>
      <protection/>
    </xf>
    <xf numFmtId="10" fontId="0" fillId="0" borderId="0" xfId="141" applyNumberFormat="1" applyFont="1" applyFill="1" applyBorder="1" applyAlignment="1" applyProtection="1">
      <alignment horizontal="right" vertical="center"/>
      <protection/>
    </xf>
    <xf numFmtId="196" fontId="0" fillId="0" borderId="0" xfId="484" applyNumberFormat="1" applyFont="1" applyFill="1" applyAlignment="1">
      <alignment vertical="center"/>
      <protection/>
    </xf>
    <xf numFmtId="196" fontId="71" fillId="0" borderId="0" xfId="481" applyNumberFormat="1" applyFont="1" applyFill="1">
      <alignment vertical="center"/>
      <protection/>
    </xf>
    <xf numFmtId="0" fontId="3" fillId="0" borderId="8" xfId="490" applyNumberFormat="1" applyFont="1" applyFill="1" applyBorder="1" applyAlignment="1">
      <alignment horizontal="left" vertical="center" wrapText="1" indent="1"/>
      <protection/>
    </xf>
    <xf numFmtId="0" fontId="3" fillId="0" borderId="8" xfId="490" applyNumberFormat="1" applyFont="1" applyFill="1" applyBorder="1" applyAlignment="1">
      <alignment horizontal="left" vertical="center" indent="1" shrinkToFit="1"/>
      <protection/>
    </xf>
    <xf numFmtId="0" fontId="71" fillId="0" borderId="0" xfId="481" applyFont="1" applyFill="1" applyBorder="1">
      <alignment vertical="center"/>
      <protection/>
    </xf>
    <xf numFmtId="197" fontId="71" fillId="0" borderId="0" xfId="141" applyNumberFormat="1" applyFont="1" applyFill="1" applyBorder="1" applyAlignment="1">
      <alignment vertical="center"/>
    </xf>
    <xf numFmtId="0" fontId="0" fillId="0" borderId="8" xfId="490" applyNumberFormat="1" applyFont="1" applyFill="1" applyBorder="1" applyAlignment="1">
      <alignment horizontal="left" vertical="center" wrapText="1" indent="1"/>
      <protection/>
    </xf>
    <xf numFmtId="197" fontId="71" fillId="0" borderId="0" xfId="141" applyNumberFormat="1" applyFont="1" applyFill="1" applyAlignment="1">
      <alignment vertical="center"/>
    </xf>
    <xf numFmtId="192" fontId="0" fillId="0" borderId="0" xfId="490" applyNumberFormat="1">
      <alignment vertical="center"/>
      <protection/>
    </xf>
    <xf numFmtId="0" fontId="0" fillId="0" borderId="0" xfId="490">
      <alignment vertical="center"/>
      <protection/>
    </xf>
    <xf numFmtId="0" fontId="0" fillId="0" borderId="0" xfId="490" applyFont="1">
      <alignment vertical="center"/>
      <protection/>
    </xf>
    <xf numFmtId="198" fontId="71" fillId="0" borderId="0" xfId="481" applyNumberFormat="1" applyFont="1" applyFill="1">
      <alignment vertical="center"/>
      <protection/>
    </xf>
    <xf numFmtId="0" fontId="0" fillId="0" borderId="33" xfId="481" applyFill="1" applyBorder="1">
      <alignment vertical="center"/>
      <protection/>
    </xf>
    <xf numFmtId="189" fontId="71" fillId="0" borderId="34" xfId="481" applyNumberFormat="1" applyFont="1" applyFill="1" applyBorder="1">
      <alignment vertical="center"/>
      <protection/>
    </xf>
    <xf numFmtId="192" fontId="71" fillId="0" borderId="16" xfId="481" applyNumberFormat="1" applyFont="1" applyFill="1" applyBorder="1">
      <alignment vertical="center"/>
      <protection/>
    </xf>
    <xf numFmtId="0" fontId="81" fillId="0" borderId="0" xfId="0" applyFont="1" applyAlignment="1">
      <alignment horizontal="center"/>
    </xf>
    <xf numFmtId="0" fontId="82" fillId="0" borderId="0" xfId="483" applyFont="1" applyFill="1" applyAlignment="1">
      <alignment horizontal="right" vertical="center"/>
      <protection/>
    </xf>
    <xf numFmtId="0" fontId="73" fillId="0" borderId="0" xfId="484" applyFont="1" applyFill="1" applyAlignment="1">
      <alignment horizontal="center" vertical="center"/>
      <protection/>
    </xf>
    <xf numFmtId="190" fontId="74" fillId="0" borderId="0" xfId="484" applyNumberFormat="1" applyFont="1" applyFill="1" applyAlignment="1">
      <alignment horizontal="center" vertical="center"/>
      <protection/>
    </xf>
    <xf numFmtId="190" fontId="73" fillId="0" borderId="0" xfId="484" applyNumberFormat="1" applyFont="1" applyFill="1" applyAlignment="1">
      <alignment horizontal="center" vertical="center"/>
      <protection/>
    </xf>
    <xf numFmtId="0" fontId="75" fillId="0" borderId="22" xfId="484" applyFont="1" applyFill="1" applyBorder="1" applyAlignment="1">
      <alignment horizontal="center" vertical="center"/>
      <protection/>
    </xf>
    <xf numFmtId="0" fontId="75" fillId="0" borderId="35" xfId="484" applyFont="1" applyFill="1" applyBorder="1" applyAlignment="1">
      <alignment horizontal="center" vertical="center" wrapText="1"/>
      <protection/>
    </xf>
    <xf numFmtId="0" fontId="2" fillId="0" borderId="23" xfId="484" applyFont="1" applyFill="1" applyBorder="1" applyAlignment="1">
      <alignment horizontal="center" vertical="center" wrapText="1"/>
      <protection/>
    </xf>
    <xf numFmtId="190" fontId="73" fillId="0" borderId="8" xfId="484" applyNumberFormat="1" applyFont="1" applyFill="1" applyBorder="1" applyAlignment="1">
      <alignment horizontal="center" vertical="center"/>
      <protection/>
    </xf>
    <xf numFmtId="9" fontId="73" fillId="0" borderId="24" xfId="141" applyFont="1" applyFill="1" applyBorder="1" applyAlignment="1">
      <alignment horizontal="center" vertical="center"/>
    </xf>
    <xf numFmtId="190" fontId="73" fillId="0" borderId="18" xfId="484" applyNumberFormat="1" applyFont="1" applyFill="1" applyBorder="1" applyAlignment="1">
      <alignment horizontal="center" vertical="center"/>
      <protection/>
    </xf>
    <xf numFmtId="9" fontId="73" fillId="0" borderId="36" xfId="141" applyFont="1" applyFill="1" applyBorder="1" applyAlignment="1">
      <alignment horizontal="center" vertical="center"/>
    </xf>
    <xf numFmtId="0" fontId="2" fillId="0" borderId="26" xfId="484" applyFont="1" applyFill="1" applyBorder="1" applyAlignment="1">
      <alignment horizontal="center" vertical="center" wrapText="1"/>
      <protection/>
    </xf>
    <xf numFmtId="190" fontId="73" fillId="0" borderId="16" xfId="484" applyNumberFormat="1" applyFont="1" applyFill="1" applyBorder="1" applyAlignment="1">
      <alignment horizontal="center" vertical="center"/>
      <protection/>
    </xf>
    <xf numFmtId="9" fontId="73" fillId="0" borderId="37" xfId="141" applyFont="1" applyFill="1" applyBorder="1" applyAlignment="1">
      <alignment horizontal="center" vertical="center"/>
    </xf>
    <xf numFmtId="9" fontId="73" fillId="2" borderId="24" xfId="141" applyFont="1" applyFill="1" applyBorder="1" applyAlignment="1">
      <alignment horizontal="center" vertical="center"/>
    </xf>
    <xf numFmtId="0" fontId="2" fillId="0" borderId="27" xfId="484" applyFont="1" applyFill="1" applyBorder="1" applyAlignment="1">
      <alignment horizontal="center" vertical="center" wrapText="1"/>
      <protection/>
    </xf>
    <xf numFmtId="190" fontId="73" fillId="0" borderId="28" xfId="484" applyNumberFormat="1" applyFont="1" applyFill="1" applyBorder="1" applyAlignment="1">
      <alignment horizontal="center" vertical="center"/>
      <protection/>
    </xf>
    <xf numFmtId="9" fontId="73" fillId="0" borderId="29" xfId="141" applyFont="1" applyFill="1" applyBorder="1" applyAlignment="1">
      <alignment horizontal="center" vertical="center"/>
    </xf>
    <xf numFmtId="189" fontId="75" fillId="0" borderId="0" xfId="484" applyNumberFormat="1" applyFont="1" applyFill="1" applyAlignment="1">
      <alignment horizontal="center" vertical="center"/>
      <protection/>
    </xf>
    <xf numFmtId="189" fontId="75" fillId="0" borderId="0" xfId="484" applyNumberFormat="1" applyFont="1" applyFill="1" applyAlignment="1">
      <alignment horizontal="right" vertical="center"/>
      <protection/>
    </xf>
    <xf numFmtId="0" fontId="75" fillId="0" borderId="35" xfId="484" applyFont="1" applyFill="1" applyBorder="1" applyAlignment="1">
      <alignment horizontal="left" vertical="center" wrapText="1" indent="2"/>
      <protection/>
    </xf>
    <xf numFmtId="0" fontId="2" fillId="0" borderId="23" xfId="484" applyFont="1" applyFill="1" applyBorder="1" applyAlignment="1">
      <alignment horizontal="left" vertical="center"/>
      <protection/>
    </xf>
    <xf numFmtId="0" fontId="2" fillId="0" borderId="25" xfId="484" applyFont="1" applyFill="1" applyBorder="1" applyAlignment="1">
      <alignment horizontal="left" vertical="center"/>
      <protection/>
    </xf>
    <xf numFmtId="0" fontId="0" fillId="0" borderId="8" xfId="481" applyNumberFormat="1" applyFont="1" applyFill="1" applyBorder="1" applyAlignment="1" applyProtection="1">
      <alignment horizontal="left" vertical="center" indent="2"/>
      <protection/>
    </xf>
    <xf numFmtId="9" fontId="0" fillId="0" borderId="18" xfId="141" applyFont="1" applyFill="1" applyBorder="1" applyAlignment="1">
      <alignment vertical="center"/>
    </xf>
    <xf numFmtId="0" fontId="70" fillId="30" borderId="8" xfId="0" applyFont="1" applyFill="1" applyBorder="1" applyAlignment="1">
      <alignment horizontal="center" vertical="center"/>
    </xf>
    <xf numFmtId="0" fontId="70" fillId="30" borderId="8" xfId="0" applyFont="1" applyFill="1" applyBorder="1" applyAlignment="1">
      <alignment horizontal="center" vertical="center" wrapText="1"/>
    </xf>
    <xf numFmtId="0" fontId="22" fillId="30" borderId="8" xfId="0" applyFont="1" applyFill="1" applyBorder="1" applyAlignment="1">
      <alignment vertical="center"/>
    </xf>
    <xf numFmtId="0" fontId="0" fillId="30" borderId="8" xfId="0" applyFont="1" applyFill="1" applyBorder="1" applyAlignment="1">
      <alignment vertical="center"/>
    </xf>
    <xf numFmtId="0" fontId="83" fillId="30" borderId="8" xfId="0" applyFont="1" applyFill="1" applyBorder="1" applyAlignment="1">
      <alignment horizontal="distributed" vertical="center"/>
    </xf>
    <xf numFmtId="0" fontId="68" fillId="30" borderId="0" xfId="488" applyFont="1" applyFill="1" applyAlignment="1">
      <alignment vertical="top" wrapText="1"/>
      <protection/>
    </xf>
    <xf numFmtId="0" fontId="0" fillId="30" borderId="0" xfId="483" applyFont="1" applyFill="1" applyAlignment="1">
      <alignment wrapText="1"/>
      <protection/>
    </xf>
    <xf numFmtId="182" fontId="2" fillId="30" borderId="0" xfId="489" applyNumberFormat="1" applyFont="1" applyFill="1" applyBorder="1" applyAlignment="1">
      <alignment horizontal="center" vertical="top" wrapText="1"/>
      <protection/>
    </xf>
    <xf numFmtId="0" fontId="0" fillId="30" borderId="0" xfId="488" applyFont="1" applyFill="1" applyAlignment="1">
      <alignment vertical="center" wrapText="1"/>
      <protection/>
    </xf>
    <xf numFmtId="0" fontId="0" fillId="30" borderId="0" xfId="488" applyFont="1" applyFill="1" applyAlignment="1">
      <alignment horizontal="center" vertical="center" wrapText="1"/>
      <protection/>
    </xf>
    <xf numFmtId="1" fontId="22" fillId="30" borderId="8" xfId="0" applyNumberFormat="1" applyFont="1" applyFill="1" applyBorder="1" applyAlignment="1">
      <alignment vertical="center"/>
    </xf>
    <xf numFmtId="0" fontId="70" fillId="30" borderId="0" xfId="488" applyFont="1" applyFill="1" applyAlignment="1">
      <alignment horizontal="center" vertical="center" wrapText="1"/>
      <protection/>
    </xf>
    <xf numFmtId="199" fontId="22" fillId="30" borderId="8" xfId="0" applyNumberFormat="1" applyFont="1" applyFill="1" applyBorder="1" applyAlignment="1" applyProtection="1">
      <alignment horizontal="left" vertical="center"/>
      <protection locked="0"/>
    </xf>
    <xf numFmtId="196" fontId="22" fillId="30" borderId="8" xfId="0" applyNumberFormat="1" applyFont="1" applyFill="1" applyBorder="1" applyAlignment="1" applyProtection="1">
      <alignment horizontal="left" vertical="center"/>
      <protection locked="0"/>
    </xf>
    <xf numFmtId="199" fontId="22" fillId="30" borderId="16" xfId="0" applyNumberFormat="1" applyFont="1" applyFill="1" applyBorder="1" applyAlignment="1" applyProtection="1">
      <alignment horizontal="left" vertical="center"/>
      <protection locked="0"/>
    </xf>
    <xf numFmtId="196" fontId="22" fillId="30" borderId="16" xfId="0" applyNumberFormat="1" applyFont="1" applyFill="1" applyBorder="1" applyAlignment="1" applyProtection="1">
      <alignment horizontal="left" vertical="center"/>
      <protection locked="0"/>
    </xf>
    <xf numFmtId="0" fontId="22" fillId="30" borderId="16" xfId="0" applyFont="1" applyFill="1" applyBorder="1" applyAlignment="1">
      <alignment vertical="center"/>
    </xf>
    <xf numFmtId="0" fontId="83" fillId="30" borderId="8" xfId="0" applyFont="1" applyFill="1" applyBorder="1" applyAlignment="1">
      <alignment vertical="center"/>
    </xf>
    <xf numFmtId="1" fontId="22" fillId="30" borderId="8" xfId="0" applyNumberFormat="1" applyFont="1" applyFill="1" applyBorder="1" applyAlignment="1" applyProtection="1">
      <alignment vertical="center"/>
      <protection locked="0"/>
    </xf>
    <xf numFmtId="0" fontId="22" fillId="30" borderId="8" xfId="0" applyNumberFormat="1" applyFont="1" applyFill="1" applyBorder="1" applyAlignment="1" applyProtection="1">
      <alignment vertical="center"/>
      <protection locked="0"/>
    </xf>
    <xf numFmtId="0" fontId="22" fillId="30" borderId="8" xfId="0" applyFont="1" applyFill="1" applyBorder="1" applyAlignment="1">
      <alignment horizontal="left" vertical="center"/>
    </xf>
    <xf numFmtId="0" fontId="22" fillId="30" borderId="33" xfId="0" applyFont="1" applyFill="1" applyBorder="1" applyAlignment="1">
      <alignment vertical="center"/>
    </xf>
    <xf numFmtId="0" fontId="22" fillId="30" borderId="0" xfId="0" applyFont="1" applyFill="1" applyBorder="1" applyAlignment="1">
      <alignment vertical="center"/>
    </xf>
    <xf numFmtId="189" fontId="0" fillId="30" borderId="0" xfId="488" applyNumberFormat="1" applyFont="1" applyFill="1" applyAlignment="1">
      <alignment vertical="center" wrapText="1"/>
      <protection/>
    </xf>
    <xf numFmtId="0" fontId="72" fillId="0" borderId="8" xfId="0" applyFont="1" applyBorder="1" applyAlignment="1">
      <alignment horizontal="center" vertical="center"/>
    </xf>
    <xf numFmtId="0" fontId="75" fillId="0" borderId="38" xfId="484" applyFont="1" applyFill="1" applyBorder="1" applyAlignment="1">
      <alignment horizontal="center" vertical="center"/>
      <protection/>
    </xf>
    <xf numFmtId="0" fontId="0" fillId="30" borderId="8" xfId="0" applyFont="1" applyFill="1" applyBorder="1" applyAlignment="1">
      <alignment vertical="center"/>
    </xf>
    <xf numFmtId="1" fontId="22" fillId="30" borderId="8" xfId="0" applyNumberFormat="1" applyFont="1" applyFill="1" applyBorder="1" applyAlignment="1">
      <alignment vertical="center"/>
    </xf>
    <xf numFmtId="0" fontId="22" fillId="30" borderId="8" xfId="0" applyFont="1" applyFill="1" applyBorder="1" applyAlignment="1">
      <alignment vertical="center"/>
    </xf>
    <xf numFmtId="1" fontId="22" fillId="30" borderId="8" xfId="0" applyNumberFormat="1" applyFont="1" applyFill="1" applyBorder="1" applyAlignment="1" applyProtection="1">
      <alignment vertical="center"/>
      <protection locked="0"/>
    </xf>
    <xf numFmtId="0" fontId="22" fillId="30" borderId="8" xfId="0" applyNumberFormat="1" applyFont="1" applyFill="1" applyBorder="1" applyAlignment="1" applyProtection="1">
      <alignment vertical="center"/>
      <protection locked="0"/>
    </xf>
    <xf numFmtId="0" fontId="87" fillId="30" borderId="8" xfId="0" applyFont="1" applyFill="1" applyBorder="1" applyAlignment="1">
      <alignment vertical="center"/>
    </xf>
    <xf numFmtId="0" fontId="2" fillId="0" borderId="8" xfId="486" applyFont="1" applyFill="1" applyBorder="1" applyAlignment="1">
      <alignment horizontal="center" vertical="center"/>
      <protection/>
    </xf>
    <xf numFmtId="0" fontId="2" fillId="0" borderId="8" xfId="486" applyFont="1" applyFill="1" applyBorder="1" applyAlignment="1">
      <alignment horizontal="center" vertical="center" wrapText="1"/>
      <protection/>
    </xf>
    <xf numFmtId="0" fontId="0" fillId="0" borderId="8" xfId="486" applyFont="1" applyBorder="1" applyAlignment="1">
      <alignment horizontal="left" vertical="center" wrapText="1" indent="1"/>
      <protection/>
    </xf>
    <xf numFmtId="190" fontId="0" fillId="0" borderId="8" xfId="486" applyNumberFormat="1" applyFont="1" applyFill="1" applyBorder="1">
      <alignment vertical="center"/>
      <protection/>
    </xf>
    <xf numFmtId="0" fontId="0" fillId="0" borderId="8" xfId="486" applyFont="1" applyBorder="1" applyAlignment="1">
      <alignment horizontal="left" vertical="center" wrapText="1" indent="1"/>
      <protection/>
    </xf>
    <xf numFmtId="0" fontId="32" fillId="0" borderId="23" xfId="484" applyFont="1" applyFill="1" applyBorder="1" applyAlignment="1">
      <alignment horizontal="center" vertical="center"/>
      <protection/>
    </xf>
    <xf numFmtId="0" fontId="32" fillId="2" borderId="23" xfId="484" applyFont="1" applyFill="1" applyBorder="1" applyAlignment="1">
      <alignment horizontal="center" vertical="center"/>
      <protection/>
    </xf>
    <xf numFmtId="0" fontId="3" fillId="0" borderId="38" xfId="484" applyFont="1" applyFill="1" applyBorder="1" applyAlignment="1">
      <alignment horizontal="center" vertical="center"/>
      <protection/>
    </xf>
    <xf numFmtId="0" fontId="3" fillId="0" borderId="35" xfId="48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8" xfId="486" applyBorder="1" applyAlignment="1">
      <alignment horizontal="left" vertical="center" wrapText="1" indent="1"/>
      <protection/>
    </xf>
    <xf numFmtId="193" fontId="0" fillId="0" borderId="8" xfId="820" applyNumberFormat="1" applyFont="1" applyFill="1" applyBorder="1" applyAlignment="1" applyProtection="1">
      <alignment horizontal="right" vertical="center"/>
      <protection/>
    </xf>
    <xf numFmtId="0" fontId="0" fillId="0" borderId="8" xfId="0" applyBorder="1" applyAlignment="1">
      <alignment vertical="center"/>
    </xf>
    <xf numFmtId="190" fontId="0" fillId="0" borderId="8" xfId="0" applyNumberFormat="1" applyBorder="1" applyAlignment="1">
      <alignment vertical="center"/>
    </xf>
    <xf numFmtId="0" fontId="0" fillId="0" borderId="0" xfId="494" applyAlignment="1">
      <alignment horizontal="center"/>
      <protection/>
    </xf>
    <xf numFmtId="0" fontId="67" fillId="0" borderId="0" xfId="494" applyFont="1" applyAlignment="1">
      <alignment vertical="center" wrapText="1"/>
      <protection/>
    </xf>
    <xf numFmtId="0" fontId="67" fillId="0" borderId="0" xfId="494" applyFont="1" applyAlignment="1">
      <alignment horizontal="center" vertical="center" wrapText="1"/>
      <protection/>
    </xf>
    <xf numFmtId="0" fontId="77" fillId="0" borderId="0" xfId="494" applyFont="1" applyAlignment="1">
      <alignment horizontal="center" wrapText="1"/>
      <protection/>
    </xf>
    <xf numFmtId="31" fontId="76" fillId="0" borderId="0" xfId="494" applyNumberFormat="1" applyFont="1" applyAlignment="1">
      <alignment horizontal="center"/>
      <protection/>
    </xf>
    <xf numFmtId="0" fontId="78" fillId="0" borderId="0" xfId="494" applyFont="1" applyAlignment="1">
      <alignment horizontal="center"/>
      <protection/>
    </xf>
    <xf numFmtId="0" fontId="79" fillId="0" borderId="0" xfId="494" applyFont="1" applyAlignment="1">
      <alignment horizontal="center"/>
      <protection/>
    </xf>
    <xf numFmtId="0" fontId="1" fillId="0" borderId="0" xfId="484" applyFont="1" applyFill="1" applyBorder="1" applyAlignment="1">
      <alignment horizontal="center" vertical="top"/>
      <protection/>
    </xf>
    <xf numFmtId="0" fontId="2" fillId="0" borderId="8" xfId="484" applyFont="1" applyFill="1" applyBorder="1" applyAlignment="1">
      <alignment horizontal="center" vertical="center"/>
      <protection/>
    </xf>
    <xf numFmtId="190" fontId="2" fillId="0" borderId="8" xfId="484" applyNumberFormat="1" applyFont="1" applyFill="1" applyBorder="1" applyAlignment="1">
      <alignment horizontal="center" vertical="center"/>
      <protection/>
    </xf>
    <xf numFmtId="0" fontId="2" fillId="0" borderId="8" xfId="484" applyFont="1" applyFill="1" applyBorder="1" applyAlignment="1">
      <alignment horizontal="center" vertical="center" wrapText="1"/>
      <protection/>
    </xf>
    <xf numFmtId="0" fontId="1" fillId="0" borderId="0" xfId="481" applyFont="1" applyFill="1" applyAlignment="1">
      <alignment horizontal="center" vertical="top"/>
      <protection/>
    </xf>
    <xf numFmtId="0" fontId="2" fillId="0" borderId="8" xfId="481" applyFont="1" applyFill="1" applyBorder="1" applyAlignment="1">
      <alignment horizontal="center" vertical="center"/>
      <protection/>
    </xf>
    <xf numFmtId="192" fontId="2" fillId="0" borderId="8" xfId="481" applyNumberFormat="1" applyFont="1" applyFill="1" applyBorder="1" applyAlignment="1">
      <alignment horizontal="center" vertical="center"/>
      <protection/>
    </xf>
    <xf numFmtId="182" fontId="1" fillId="30" borderId="0" xfId="488" applyNumberFormat="1" applyFont="1" applyFill="1" applyBorder="1" applyAlignment="1">
      <alignment horizontal="center" vertical="top" wrapText="1"/>
      <protection/>
    </xf>
    <xf numFmtId="0" fontId="1" fillId="0" borderId="0" xfId="483" applyFont="1" applyFill="1" applyAlignment="1">
      <alignment horizontal="center" vertical="top" wrapText="1"/>
      <protection/>
    </xf>
    <xf numFmtId="0" fontId="80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486" applyFont="1" applyBorder="1" applyAlignment="1">
      <alignment horizontal="center" vertical="center"/>
      <protection/>
    </xf>
    <xf numFmtId="0" fontId="1" fillId="0" borderId="0" xfId="484" applyFont="1" applyFill="1" applyAlignment="1">
      <alignment horizontal="center" vertical="top"/>
      <protection/>
    </xf>
    <xf numFmtId="0" fontId="77" fillId="0" borderId="0" xfId="494" applyFont="1" applyAlignment="1">
      <alignment horizontal="center" vertical="top" wrapText="1"/>
      <protection/>
    </xf>
    <xf numFmtId="0" fontId="1" fillId="0" borderId="0" xfId="481" applyFont="1" applyFill="1" applyAlignment="1">
      <alignment horizontal="center" vertical="top" wrapText="1"/>
      <protection/>
    </xf>
    <xf numFmtId="0" fontId="2" fillId="0" borderId="33" xfId="484" applyFont="1" applyFill="1" applyBorder="1" applyAlignment="1">
      <alignment horizontal="center" vertical="center"/>
      <protection/>
    </xf>
    <xf numFmtId="0" fontId="2" fillId="0" borderId="4" xfId="484" applyFont="1" applyFill="1" applyBorder="1" applyAlignment="1">
      <alignment horizontal="center" vertical="center"/>
      <protection/>
    </xf>
    <xf numFmtId="0" fontId="2" fillId="0" borderId="34" xfId="484" applyFont="1" applyFill="1" applyBorder="1" applyAlignment="1">
      <alignment horizontal="center" vertical="center"/>
      <protection/>
    </xf>
    <xf numFmtId="190" fontId="2" fillId="0" borderId="33" xfId="484" applyNumberFormat="1" applyFont="1" applyFill="1" applyBorder="1" applyAlignment="1">
      <alignment horizontal="center" vertical="center"/>
      <protection/>
    </xf>
    <xf numFmtId="190" fontId="2" fillId="0" borderId="34" xfId="484" applyNumberFormat="1" applyFont="1" applyFill="1" applyBorder="1" applyAlignment="1">
      <alignment horizontal="center" vertical="center"/>
      <protection/>
    </xf>
    <xf numFmtId="0" fontId="2" fillId="0" borderId="20" xfId="484" applyFont="1" applyFill="1" applyBorder="1" applyAlignment="1">
      <alignment horizontal="center" vertical="center" wrapText="1"/>
      <protection/>
    </xf>
    <xf numFmtId="0" fontId="2" fillId="0" borderId="16" xfId="484" applyFont="1" applyFill="1" applyBorder="1" applyAlignment="1">
      <alignment horizontal="center" vertical="center" wrapText="1"/>
      <protection/>
    </xf>
  </cellXfs>
  <cellStyles count="84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宝坻区" xfId="237"/>
    <cellStyle name="差_报表" xfId="238"/>
    <cellStyle name="差_不含人员经费系数" xfId="239"/>
    <cellStyle name="差_不含人员经费系数_财力性转移支付2010年预算参考数" xfId="240"/>
    <cellStyle name="差_财政供养人员" xfId="241"/>
    <cellStyle name="差_财政供养人员_财力性转移支付2010年预算参考数" xfId="242"/>
    <cellStyle name="差_测算结果" xfId="243"/>
    <cellStyle name="差_测算结果_财力性转移支付2010年预算参考数" xfId="244"/>
    <cellStyle name="差_测算结果汇总" xfId="245"/>
    <cellStyle name="差_测算结果汇总_财力性转移支付2010年预算参考数" xfId="246"/>
    <cellStyle name="差_成本差异系数" xfId="247"/>
    <cellStyle name="差_成本差异系数（含人口规模）" xfId="248"/>
    <cellStyle name="差_成本差异系数（含人口规模）_财力性转移支付2010年预算参考数" xfId="249"/>
    <cellStyle name="差_成本差异系数_财力性转移支付2010年预算参考数" xfId="250"/>
    <cellStyle name="差_城建部门" xfId="251"/>
    <cellStyle name="差_第五部分(才淼、饶永宏）" xfId="252"/>
    <cellStyle name="差_第一部分：综合全" xfId="253"/>
    <cellStyle name="差_分析缺口率" xfId="254"/>
    <cellStyle name="差_分析缺口率_财力性转移支付2010年预算参考数" xfId="255"/>
    <cellStyle name="差_分县成本差异系数" xfId="256"/>
    <cellStyle name="差_分县成本差异系数_不含人员经费系数" xfId="257"/>
    <cellStyle name="差_分县成本差异系数_不含人员经费系数_财力性转移支付2010年预算参考数" xfId="258"/>
    <cellStyle name="差_分县成本差异系数_财力性转移支付2010年预算参考数" xfId="259"/>
    <cellStyle name="差_分县成本差异系数_民生政策最低支出需求" xfId="260"/>
    <cellStyle name="差_分县成本差异系数_民生政策最低支出需求_财力性转移支付2010年预算参考数" xfId="261"/>
    <cellStyle name="差_附表" xfId="262"/>
    <cellStyle name="差_附表_财力性转移支付2010年预算参考数" xfId="263"/>
    <cellStyle name="差_行政(燃修费)" xfId="264"/>
    <cellStyle name="差_行政(燃修费)_不含人员经费系数" xfId="265"/>
    <cellStyle name="差_行政(燃修费)_不含人员经费系数_财力性转移支付2010年预算参考数" xfId="266"/>
    <cellStyle name="差_行政(燃修费)_财力性转移支付2010年预算参考数" xfId="267"/>
    <cellStyle name="差_行政(燃修费)_民生政策最低支出需求" xfId="268"/>
    <cellStyle name="差_行政(燃修费)_民生政策最低支出需求_财力性转移支付2010年预算参考数" xfId="269"/>
    <cellStyle name="差_行政(燃修费)_县市旗测算-新科目（含人口规模效应）" xfId="270"/>
    <cellStyle name="差_行政(燃修费)_县市旗测算-新科目（含人口规模效应）_财力性转移支付2010年预算参考数" xfId="271"/>
    <cellStyle name="差_行政（人员）" xfId="272"/>
    <cellStyle name="差_行政（人员）_不含人员经费系数" xfId="273"/>
    <cellStyle name="差_行政（人员）_不含人员经费系数_财力性转移支付2010年预算参考数" xfId="274"/>
    <cellStyle name="差_行政（人员）_财力性转移支付2010年预算参考数" xfId="275"/>
    <cellStyle name="差_行政（人员）_民生政策最低支出需求" xfId="276"/>
    <cellStyle name="差_行政（人员）_民生政策最低支出需求_财力性转移支付2010年预算参考数" xfId="277"/>
    <cellStyle name="差_行政（人员）_县市旗测算-新科目（含人口规模效应）" xfId="278"/>
    <cellStyle name="差_行政（人员）_县市旗测算-新科目（含人口规模效应）_财力性转移支付2010年预算参考数" xfId="279"/>
    <cellStyle name="差_行政公检法测算" xfId="280"/>
    <cellStyle name="差_行政公检法测算_不含人员经费系数" xfId="281"/>
    <cellStyle name="差_行政公检法测算_不含人员经费系数_财力性转移支付2010年预算参考数" xfId="282"/>
    <cellStyle name="差_行政公检法测算_财力性转移支付2010年预算参考数" xfId="283"/>
    <cellStyle name="差_行政公检法测算_民生政策最低支出需求" xfId="284"/>
    <cellStyle name="差_行政公检法测算_民生政策最低支出需求_财力性转移支付2010年预算参考数" xfId="285"/>
    <cellStyle name="差_行政公检法测算_县市旗测算-新科目（含人口规模效应）" xfId="286"/>
    <cellStyle name="差_行政公检法测算_县市旗测算-新科目（含人口规模效应）_财力性转移支付2010年预算参考数" xfId="287"/>
    <cellStyle name="差_河南 缺口县区测算(地方填报)" xfId="288"/>
    <cellStyle name="差_河南 缺口县区测算(地方填报)_财力性转移支付2010年预算参考数" xfId="289"/>
    <cellStyle name="差_河南 缺口县区测算(地方填报白)" xfId="290"/>
    <cellStyle name="差_河南 缺口县区测算(地方填报白)_财力性转移支付2010年预算参考数" xfId="291"/>
    <cellStyle name="差_核定人数对比" xfId="292"/>
    <cellStyle name="差_核定人数对比_财力性转移支付2010年预算参考数" xfId="293"/>
    <cellStyle name="差_核定人数下发表" xfId="294"/>
    <cellStyle name="差_核定人数下发表_财力性转移支付2010年预算参考数" xfId="295"/>
    <cellStyle name="差_汇总" xfId="296"/>
    <cellStyle name="差_汇总_财力性转移支付2010年预算参考数" xfId="297"/>
    <cellStyle name="差_汇总表" xfId="298"/>
    <cellStyle name="差_汇总表_财力性转移支付2010年预算参考数" xfId="299"/>
    <cellStyle name="差_汇总表4" xfId="300"/>
    <cellStyle name="差_汇总表4_财力性转移支付2010年预算参考数" xfId="301"/>
    <cellStyle name="差_汇总表提前告知区县" xfId="302"/>
    <cellStyle name="差_汇总-县级财政报表附表" xfId="303"/>
    <cellStyle name="差_检验表" xfId="304"/>
    <cellStyle name="差_检验表（调整后）" xfId="305"/>
    <cellStyle name="差_教育(按照总人口测算）—20080416" xfId="306"/>
    <cellStyle name="差_教育(按照总人口测算）—20080416_不含人员经费系数" xfId="307"/>
    <cellStyle name="差_教育(按照总人口测算）—20080416_不含人员经费系数_财力性转移支付2010年预算参考数" xfId="308"/>
    <cellStyle name="差_教育(按照总人口测算）—20080416_财力性转移支付2010年预算参考数" xfId="309"/>
    <cellStyle name="差_教育(按照总人口测算）—20080416_民生政策最低支出需求" xfId="310"/>
    <cellStyle name="差_教育(按照总人口测算）—20080416_民生政策最低支出需求_财力性转移支付2010年预算参考数" xfId="311"/>
    <cellStyle name="差_教育(按照总人口测算）—20080416_县市旗测算-新科目（含人口规模效应）" xfId="312"/>
    <cellStyle name="差_教育(按照总人口测算）—20080416_县市旗测算-新科目（含人口规模效应）_财力性转移支付2010年预算参考数" xfId="313"/>
    <cellStyle name="差_丽江汇总" xfId="314"/>
    <cellStyle name="差_民生政策最低支出需求" xfId="315"/>
    <cellStyle name="差_民生政策最低支出需求_财力性转移支付2010年预算参考数" xfId="316"/>
    <cellStyle name="差_农林水和城市维护标准支出20080505－县区合计" xfId="317"/>
    <cellStyle name="差_农林水和城市维护标准支出20080505－县区合计_不含人员经费系数" xfId="318"/>
    <cellStyle name="差_农林水和城市维护标准支出20080505－县区合计_不含人员经费系数_财力性转移支付2010年预算参考数" xfId="319"/>
    <cellStyle name="差_农林水和城市维护标准支出20080505－县区合计_财力性转移支付2010年预算参考数" xfId="320"/>
    <cellStyle name="差_农林水和城市维护标准支出20080505－县区合计_民生政策最低支出需求" xfId="321"/>
    <cellStyle name="差_农林水和城市维护标准支出20080505－县区合计_民生政策最低支出需求_财力性转移支付2010年预算参考数" xfId="322"/>
    <cellStyle name="差_农林水和城市维护标准支出20080505－县区合计_县市旗测算-新科目（含人口规模效应）" xfId="323"/>
    <cellStyle name="差_农林水和城市维护标准支出20080505－县区合计_县市旗测算-新科目（含人口规模效应）_财力性转移支付2010年预算参考数" xfId="324"/>
    <cellStyle name="差_平邑" xfId="325"/>
    <cellStyle name="差_平邑_财力性转移支付2010年预算参考数" xfId="326"/>
    <cellStyle name="差_其他部门(按照总人口测算）—20080416" xfId="327"/>
    <cellStyle name="差_其他部门(按照总人口测算）—20080416_不含人员经费系数" xfId="328"/>
    <cellStyle name="差_其他部门(按照总人口测算）—20080416_不含人员经费系数_财力性转移支付2010年预算参考数" xfId="329"/>
    <cellStyle name="差_其他部门(按照总人口测算）—20080416_财力性转移支付2010年预算参考数" xfId="330"/>
    <cellStyle name="差_其他部门(按照总人口测算）—20080416_民生政策最低支出需求" xfId="331"/>
    <cellStyle name="差_其他部门(按照总人口测算）—20080416_民生政策最低支出需求_财力性转移支付2010年预算参考数" xfId="332"/>
    <cellStyle name="差_其他部门(按照总人口测算）—20080416_县市旗测算-新科目（含人口规模效应）" xfId="333"/>
    <cellStyle name="差_其他部门(按照总人口测算）—20080416_县市旗测算-新科目（含人口规模效应）_财力性转移支付2010年预算参考数" xfId="334"/>
    <cellStyle name="差_青海 缺口县区测算(地方填报)" xfId="335"/>
    <cellStyle name="差_青海 缺口县区测算(地方填报)_财力性转移支付2010年预算参考数" xfId="336"/>
    <cellStyle name="差_缺口县区测算" xfId="337"/>
    <cellStyle name="差_缺口县区测算（11.13）" xfId="338"/>
    <cellStyle name="差_缺口县区测算（11.13）_财力性转移支付2010年预算参考数" xfId="339"/>
    <cellStyle name="差_缺口县区测算(按2007支出增长25%测算)" xfId="340"/>
    <cellStyle name="差_缺口县区测算(按2007支出增长25%测算)_财力性转移支付2010年预算参考数" xfId="341"/>
    <cellStyle name="差_缺口县区测算(按核定人数)" xfId="342"/>
    <cellStyle name="差_缺口县区测算(按核定人数)_财力性转移支付2010年预算参考数" xfId="343"/>
    <cellStyle name="差_缺口县区测算(财政部标准)" xfId="344"/>
    <cellStyle name="差_缺口县区测算(财政部标准)_财力性转移支付2010年预算参考数" xfId="345"/>
    <cellStyle name="差_缺口县区测算_财力性转移支付2010年预算参考数" xfId="346"/>
    <cellStyle name="差_人员工资和公用经费" xfId="347"/>
    <cellStyle name="差_人员工资和公用经费_财力性转移支付2010年预算参考数" xfId="348"/>
    <cellStyle name="差_人员工资和公用经费2" xfId="349"/>
    <cellStyle name="差_人员工资和公用经费2_财力性转移支付2010年预算参考数" xfId="350"/>
    <cellStyle name="差_人员工资和公用经费3" xfId="351"/>
    <cellStyle name="差_人员工资和公用经费3_财力性转移支付2010年预算参考数" xfId="352"/>
    <cellStyle name="差_山东省民生支出标准" xfId="353"/>
    <cellStyle name="差_山东省民生支出标准_财力性转移支付2010年预算参考数" xfId="354"/>
    <cellStyle name="差_社保处下达区县2015年指标（第二批）" xfId="355"/>
    <cellStyle name="差_市辖区测算20080510" xfId="356"/>
    <cellStyle name="差_市辖区测算20080510_不含人员经费系数" xfId="357"/>
    <cellStyle name="差_市辖区测算20080510_不含人员经费系数_财力性转移支付2010年预算参考数" xfId="358"/>
    <cellStyle name="差_市辖区测算20080510_财力性转移支付2010年预算参考数" xfId="359"/>
    <cellStyle name="差_市辖区测算20080510_民生政策最低支出需求" xfId="360"/>
    <cellStyle name="差_市辖区测算20080510_民生政策最低支出需求_财力性转移支付2010年预算参考数" xfId="361"/>
    <cellStyle name="差_市辖区测算20080510_县市旗测算-新科目（含人口规模效应）" xfId="362"/>
    <cellStyle name="差_市辖区测算20080510_县市旗测算-新科目（含人口规模效应）_财力性转移支付2010年预算参考数" xfId="363"/>
    <cellStyle name="差_市辖区测算-新科目（20080626）" xfId="364"/>
    <cellStyle name="差_市辖区测算-新科目（20080626）_不含人员经费系数" xfId="365"/>
    <cellStyle name="差_市辖区测算-新科目（20080626）_不含人员经费系数_财力性转移支付2010年预算参考数" xfId="366"/>
    <cellStyle name="差_市辖区测算-新科目（20080626）_财力性转移支付2010年预算参考数" xfId="367"/>
    <cellStyle name="差_市辖区测算-新科目（20080626）_民生政策最低支出需求" xfId="368"/>
    <cellStyle name="差_市辖区测算-新科目（20080626）_民生政策最低支出需求_财力性转移支付2010年预算参考数" xfId="369"/>
    <cellStyle name="差_市辖区测算-新科目（20080626）_县市旗测算-新科目（含人口规模效应）" xfId="370"/>
    <cellStyle name="差_市辖区测算-新科目（20080626）_县市旗测算-新科目（含人口规模效应）_财力性转移支付2010年预算参考数" xfId="371"/>
    <cellStyle name="差_数据--基础数据--预算组--2015年人代会预算部分--2015.01.20--人代会前第6稿--按姚局意见改--调市级项级明细" xfId="372"/>
    <cellStyle name="差_数据--基础数据--预算组--2015年人代会预算部分--2015.01.20--人代会前第6稿--按姚局意见改--调市级项级明细_政府预算公开模板" xfId="373"/>
    <cellStyle name="差_同德" xfId="374"/>
    <cellStyle name="差_同德_财力性转移支付2010年预算参考数" xfId="375"/>
    <cellStyle name="差_危改资金测算" xfId="376"/>
    <cellStyle name="差_危改资金测算_财力性转移支付2010年预算参考数" xfId="377"/>
    <cellStyle name="差_卫生(按照总人口测算）—20080416" xfId="378"/>
    <cellStyle name="差_卫生(按照总人口测算）—20080416_不含人员经费系数" xfId="379"/>
    <cellStyle name="差_卫生(按照总人口测算）—20080416_不含人员经费系数_财力性转移支付2010年预算参考数" xfId="380"/>
    <cellStyle name="差_卫生(按照总人口测算）—20080416_财力性转移支付2010年预算参考数" xfId="381"/>
    <cellStyle name="差_卫生(按照总人口测算）—20080416_民生政策最低支出需求" xfId="382"/>
    <cellStyle name="差_卫生(按照总人口测算）—20080416_民生政策最低支出需求_财力性转移支付2010年预算参考数" xfId="383"/>
    <cellStyle name="差_卫生(按照总人口测算）—20080416_县市旗测算-新科目（含人口规模效应）" xfId="384"/>
    <cellStyle name="差_卫生(按照总人口测算）—20080416_县市旗测算-新科目（含人口规模效应）_财力性转移支付2010年预算参考数" xfId="385"/>
    <cellStyle name="差_卫生部门" xfId="386"/>
    <cellStyle name="差_卫生部门_财力性转移支付2010年预算参考数" xfId="387"/>
    <cellStyle name="差_文体广播部门" xfId="388"/>
    <cellStyle name="差_文体广播事业(按照总人口测算）—20080416" xfId="389"/>
    <cellStyle name="差_文体广播事业(按照总人口测算）—20080416_不含人员经费系数" xfId="390"/>
    <cellStyle name="差_文体广播事业(按照总人口测算）—20080416_不含人员经费系数_财力性转移支付2010年预算参考数" xfId="391"/>
    <cellStyle name="差_文体广播事业(按照总人口测算）—20080416_财力性转移支付2010年预算参考数" xfId="392"/>
    <cellStyle name="差_文体广播事业(按照总人口测算）—20080416_民生政策最低支出需求" xfId="393"/>
    <cellStyle name="差_文体广播事业(按照总人口测算）—20080416_民生政策最低支出需求_财力性转移支付2010年预算参考数" xfId="394"/>
    <cellStyle name="差_文体广播事业(按照总人口测算）—20080416_县市旗测算-新科目（含人口规模效应）" xfId="395"/>
    <cellStyle name="差_文体广播事业(按照总人口测算）—20080416_县市旗测算-新科目（含人口规模效应）_财力性转移支付2010年预算参考数" xfId="396"/>
    <cellStyle name="差_县区合并测算20080421" xfId="397"/>
    <cellStyle name="差_县区合并测算20080421_不含人员经费系数" xfId="398"/>
    <cellStyle name="差_县区合并测算20080421_不含人员经费系数_财力性转移支付2010年预算参考数" xfId="399"/>
    <cellStyle name="差_县区合并测算20080421_财力性转移支付2010年预算参考数" xfId="400"/>
    <cellStyle name="差_县区合并测算20080421_民生政策最低支出需求" xfId="401"/>
    <cellStyle name="差_县区合并测算20080421_民生政策最低支出需求_财力性转移支付2010年预算参考数" xfId="402"/>
    <cellStyle name="差_县区合并测算20080421_县市旗测算-新科目（含人口规模效应）" xfId="403"/>
    <cellStyle name="差_县区合并测算20080421_县市旗测算-新科目（含人口规模效应）_财力性转移支付2010年预算参考数" xfId="404"/>
    <cellStyle name="差_县区合并测算20080423(按照各省比重）" xfId="405"/>
    <cellStyle name="差_县区合并测算20080423(按照各省比重）_不含人员经费系数" xfId="406"/>
    <cellStyle name="差_县区合并测算20080423(按照各省比重）_不含人员经费系数_财力性转移支付2010年预算参考数" xfId="407"/>
    <cellStyle name="差_县区合并测算20080423(按照各省比重）_财力性转移支付2010年预算参考数" xfId="408"/>
    <cellStyle name="差_县区合并测算20080423(按照各省比重）_民生政策最低支出需求" xfId="409"/>
    <cellStyle name="差_县区合并测算20080423(按照各省比重）_民生政策最低支出需求_财力性转移支付2010年预算参考数" xfId="410"/>
    <cellStyle name="差_县区合并测算20080423(按照各省比重）_县市旗测算-新科目（含人口规模效应）" xfId="411"/>
    <cellStyle name="差_县区合并测算20080423(按照各省比重）_县市旗测算-新科目（含人口规模效应）_财力性转移支付2010年预算参考数" xfId="412"/>
    <cellStyle name="差_县市旗测算20080508" xfId="413"/>
    <cellStyle name="差_县市旗测算20080508_不含人员经费系数" xfId="414"/>
    <cellStyle name="差_县市旗测算20080508_不含人员经费系数_财力性转移支付2010年预算参考数" xfId="415"/>
    <cellStyle name="差_县市旗测算20080508_财力性转移支付2010年预算参考数" xfId="416"/>
    <cellStyle name="差_县市旗测算20080508_民生政策最低支出需求" xfId="417"/>
    <cellStyle name="差_县市旗测算20080508_民生政策最低支出需求_财力性转移支付2010年预算参考数" xfId="418"/>
    <cellStyle name="差_县市旗测算20080508_县市旗测算-新科目（含人口规模效应）" xfId="419"/>
    <cellStyle name="差_县市旗测算20080508_县市旗测算-新科目（含人口规模效应）_财力性转移支付2010年预算参考数" xfId="420"/>
    <cellStyle name="差_县市旗测算-新科目（20080626）" xfId="421"/>
    <cellStyle name="差_县市旗测算-新科目（20080626）_不含人员经费系数" xfId="422"/>
    <cellStyle name="差_县市旗测算-新科目（20080626）_不含人员经费系数_财力性转移支付2010年预算参考数" xfId="423"/>
    <cellStyle name="差_县市旗测算-新科目（20080626）_财力性转移支付2010年预算参考数" xfId="424"/>
    <cellStyle name="差_县市旗测算-新科目（20080626）_民生政策最低支出需求" xfId="425"/>
    <cellStyle name="差_县市旗测算-新科目（20080626）_民生政策最低支出需求_财力性转移支付2010年预算参考数" xfId="426"/>
    <cellStyle name="差_县市旗测算-新科目（20080626）_县市旗测算-新科目（含人口规模效应）" xfId="427"/>
    <cellStyle name="差_县市旗测算-新科目（20080626）_县市旗测算-新科目（含人口规模效应）_财力性转移支付2010年预算参考数" xfId="428"/>
    <cellStyle name="差_县市旗测算-新科目（20080627）" xfId="429"/>
    <cellStyle name="差_县市旗测算-新科目（20080627）_不含人员经费系数" xfId="430"/>
    <cellStyle name="差_县市旗测算-新科目（20080627）_不含人员经费系数_财力性转移支付2010年预算参考数" xfId="431"/>
    <cellStyle name="差_县市旗测算-新科目（20080627）_财力性转移支付2010年预算参考数" xfId="432"/>
    <cellStyle name="差_县市旗测算-新科目（20080627）_民生政策最低支出需求" xfId="433"/>
    <cellStyle name="差_县市旗测算-新科目（20080627）_民生政策最低支出需求_财力性转移支付2010年预算参考数" xfId="434"/>
    <cellStyle name="差_县市旗测算-新科目（20080627）_县市旗测算-新科目（含人口规模效应）" xfId="435"/>
    <cellStyle name="差_县市旗测算-新科目（20080627）_县市旗测算-新科目（含人口规模效应）_财力性转移支付2010年预算参考数" xfId="436"/>
    <cellStyle name="差_一般预算支出口径剔除表" xfId="437"/>
    <cellStyle name="差_一般预算支出口径剔除表_财力性转移支付2010年预算参考数" xfId="438"/>
    <cellStyle name="差_云南 缺口县区测算(地方填报)" xfId="439"/>
    <cellStyle name="差_云南 缺口县区测算(地方填报)_财力性转移支付2010年预算参考数" xfId="440"/>
    <cellStyle name="差_云南省2008年转移支付测算——州市本级考核部分及政策性测算" xfId="441"/>
    <cellStyle name="差_云南省2008年转移支付测算——州市本级考核部分及政策性测算_财力性转移支付2010年预算参考数" xfId="442"/>
    <cellStyle name="差_重点民生支出需求测算表社保（农村低保）081112" xfId="443"/>
    <cellStyle name="差_自行调整差异系数顺序" xfId="444"/>
    <cellStyle name="差_自行调整差异系数顺序_财力性转移支付2010年预算参考数" xfId="445"/>
    <cellStyle name="差_总人口" xfId="446"/>
    <cellStyle name="差_总人口_财力性转移支付2010年预算参考数" xfId="447"/>
    <cellStyle name="常规 10" xfId="448"/>
    <cellStyle name="常规 11" xfId="449"/>
    <cellStyle name="常规 11 2" xfId="450"/>
    <cellStyle name="常规 11_财力性转移支付2009年预算参考数" xfId="451"/>
    <cellStyle name="常规 12" xfId="452"/>
    <cellStyle name="常规 13" xfId="453"/>
    <cellStyle name="常规 14" xfId="454"/>
    <cellStyle name="常规 15" xfId="455"/>
    <cellStyle name="常规 16" xfId="456"/>
    <cellStyle name="常规 17" xfId="457"/>
    <cellStyle name="常规 18" xfId="458"/>
    <cellStyle name="常规 19" xfId="459"/>
    <cellStyle name="常规 2" xfId="460"/>
    <cellStyle name="常规 2 2" xfId="461"/>
    <cellStyle name="常规 2 3" xfId="462"/>
    <cellStyle name="常规 2_004-2010年增消两税返还情况表" xfId="463"/>
    <cellStyle name="常规 20" xfId="464"/>
    <cellStyle name="常规 21" xfId="465"/>
    <cellStyle name="常规 22" xfId="466"/>
    <cellStyle name="常规 24" xfId="467"/>
    <cellStyle name="常规 25" xfId="468"/>
    <cellStyle name="常规 26" xfId="469"/>
    <cellStyle name="常规 27" xfId="470"/>
    <cellStyle name="常规 3" xfId="471"/>
    <cellStyle name="常规 4" xfId="472"/>
    <cellStyle name="常规 4 2" xfId="473"/>
    <cellStyle name="常规 4_2008年横排表0721" xfId="474"/>
    <cellStyle name="常规 5" xfId="475"/>
    <cellStyle name="常规 6" xfId="476"/>
    <cellStyle name="常规 7" xfId="477"/>
    <cellStyle name="常规 7 2" xfId="478"/>
    <cellStyle name="常规 8" xfId="479"/>
    <cellStyle name="常规 9" xfId="480"/>
    <cellStyle name="常规_（20091202）人代会附表-表样" xfId="481"/>
    <cellStyle name="常规_（20091202）人代会附表-表样 2" xfId="482"/>
    <cellStyle name="常规_（20091202）人代会附表-表样 2 2 2" xfId="483"/>
    <cellStyle name="常规_（修改后）新科目人代会报表---印刷稿5.8" xfId="484"/>
    <cellStyle name="常规_（修改后）新科目人代会报表---印刷稿5.8 2" xfId="485"/>
    <cellStyle name="常规_046-2010年土地出让金、四项收费、新增地全年预计----------------" xfId="486"/>
    <cellStyle name="常规_2006年支出预算表（2006-02-24）最最后稿" xfId="487"/>
    <cellStyle name="常规_2010年人代会报表" xfId="488"/>
    <cellStyle name="常规_2010年人代会报表 2 2" xfId="489"/>
    <cellStyle name="常规_2015年社会保险基金预算草案表样（报人大）" xfId="490"/>
    <cellStyle name="常规_2016年科目0114" xfId="491"/>
    <cellStyle name="常规_2016人代会附表（2015-9-11）（姚局）-财经委" xfId="492"/>
    <cellStyle name="常规_2016人代会附表（2015-9-11）（姚局）-财经委 2" xfId="493"/>
    <cellStyle name="常规_新科目人代会报表---报送人大财经委稿" xfId="494"/>
    <cellStyle name="超级链接" xfId="495"/>
    <cellStyle name="Hyperlink" xfId="496"/>
    <cellStyle name="分级显示行_1_13区汇总" xfId="497"/>
    <cellStyle name="归盒啦_95" xfId="498"/>
    <cellStyle name="好" xfId="499"/>
    <cellStyle name="好 2" xfId="500"/>
    <cellStyle name="好_00省级(打印)" xfId="501"/>
    <cellStyle name="好_03昭通" xfId="502"/>
    <cellStyle name="好_0502通海县" xfId="503"/>
    <cellStyle name="好_05潍坊" xfId="504"/>
    <cellStyle name="好_0605石屏县" xfId="505"/>
    <cellStyle name="好_0605石屏县_财力性转移支付2010年预算参考数" xfId="506"/>
    <cellStyle name="好_07临沂" xfId="507"/>
    <cellStyle name="好_09黑龙江" xfId="508"/>
    <cellStyle name="好_09黑龙江_财力性转移支付2010年预算参考数" xfId="509"/>
    <cellStyle name="好_1" xfId="510"/>
    <cellStyle name="好_1_财力性转移支付2010年预算参考数" xfId="511"/>
    <cellStyle name="好_1110洱源县" xfId="512"/>
    <cellStyle name="好_1110洱源县_财力性转移支付2010年预算参考数" xfId="513"/>
    <cellStyle name="好_11大理" xfId="514"/>
    <cellStyle name="好_11大理_财力性转移支付2010年预算参考数" xfId="515"/>
    <cellStyle name="好_12滨州" xfId="516"/>
    <cellStyle name="好_12滨州_财力性转移支付2010年预算参考数" xfId="517"/>
    <cellStyle name="好_14安徽" xfId="518"/>
    <cellStyle name="好_14安徽_财力性转移支付2010年预算参考数" xfId="519"/>
    <cellStyle name="好_2" xfId="520"/>
    <cellStyle name="好_2_财力性转移支付2010年预算参考数" xfId="521"/>
    <cellStyle name="好_2006年22湖南" xfId="522"/>
    <cellStyle name="好_2006年22湖南_财力性转移支付2010年预算参考数" xfId="523"/>
    <cellStyle name="好_2006年27重庆" xfId="524"/>
    <cellStyle name="好_2006年27重庆_财力性转移支付2010年预算参考数" xfId="525"/>
    <cellStyle name="好_2006年28四川" xfId="526"/>
    <cellStyle name="好_2006年28四川_财力性转移支付2010年预算参考数" xfId="527"/>
    <cellStyle name="好_2006年30云南" xfId="528"/>
    <cellStyle name="好_2006年33甘肃" xfId="529"/>
    <cellStyle name="好_2006年34青海" xfId="530"/>
    <cellStyle name="好_2006年34青海_财力性转移支付2010年预算参考数" xfId="531"/>
    <cellStyle name="好_2006年全省财力计算表（中央、决算）" xfId="532"/>
    <cellStyle name="好_2006年水利统计指标统计表" xfId="533"/>
    <cellStyle name="好_2006年水利统计指标统计表_财力性转移支付2010年预算参考数" xfId="534"/>
    <cellStyle name="好_2007年收支情况及2008年收支预计表(汇总表)" xfId="535"/>
    <cellStyle name="好_2007年收支情况及2008年收支预计表(汇总表)_财力性转移支付2010年预算参考数" xfId="536"/>
    <cellStyle name="好_2007年一般预算支出剔除" xfId="537"/>
    <cellStyle name="好_2007年一般预算支出剔除_财力性转移支付2010年预算参考数" xfId="538"/>
    <cellStyle name="好_2007一般预算支出口径剔除表" xfId="539"/>
    <cellStyle name="好_2007一般预算支出口径剔除表_财力性转移支付2010年预算参考数" xfId="540"/>
    <cellStyle name="好_2008计算资料（8月5）" xfId="541"/>
    <cellStyle name="好_2008年全省汇总收支计算表" xfId="542"/>
    <cellStyle name="好_2008年全省汇总收支计算表_财力性转移支付2010年预算参考数" xfId="543"/>
    <cellStyle name="好_2008年一般预算支出预计" xfId="544"/>
    <cellStyle name="好_2008年预计支出与2007年对比" xfId="545"/>
    <cellStyle name="好_2008年支出核定" xfId="546"/>
    <cellStyle name="好_2008年支出调整" xfId="547"/>
    <cellStyle name="好_2008年支出调整_财力性转移支付2010年预算参考数" xfId="548"/>
    <cellStyle name="好_2015年社会保险基金预算草案表样（报人大）" xfId="549"/>
    <cellStyle name="好_2016年科目0114" xfId="550"/>
    <cellStyle name="好_2016人代会附表（2015-9-11）（姚局）-财经委" xfId="551"/>
    <cellStyle name="好_20河南" xfId="552"/>
    <cellStyle name="好_20河南_财力性转移支付2010年预算参考数" xfId="553"/>
    <cellStyle name="好_22湖南" xfId="554"/>
    <cellStyle name="好_22湖南_财力性转移支付2010年预算参考数" xfId="555"/>
    <cellStyle name="好_27重庆" xfId="556"/>
    <cellStyle name="好_27重庆_财力性转移支付2010年预算参考数" xfId="557"/>
    <cellStyle name="好_28四川" xfId="558"/>
    <cellStyle name="好_28四川_财力性转移支付2010年预算参考数" xfId="559"/>
    <cellStyle name="好_30云南" xfId="560"/>
    <cellStyle name="好_30云南_1" xfId="561"/>
    <cellStyle name="好_30云南_1_财力性转移支付2010年预算参考数" xfId="562"/>
    <cellStyle name="好_33甘肃" xfId="563"/>
    <cellStyle name="好_34青海" xfId="564"/>
    <cellStyle name="好_34青海_1" xfId="565"/>
    <cellStyle name="好_34青海_1_财力性转移支付2010年预算参考数" xfId="566"/>
    <cellStyle name="好_34青海_财力性转移支付2010年预算参考数" xfId="567"/>
    <cellStyle name="好_530623_2006年县级财政报表附表" xfId="568"/>
    <cellStyle name="好_530629_2006年县级财政报表附表" xfId="569"/>
    <cellStyle name="好_5334_2006年迪庆县级财政报表附表" xfId="570"/>
    <cellStyle name="好_Book1" xfId="571"/>
    <cellStyle name="好_Book1_财力性转移支付2010年预算参考数" xfId="572"/>
    <cellStyle name="好_Book2" xfId="573"/>
    <cellStyle name="好_Book2_财力性转移支付2010年预算参考数" xfId="574"/>
    <cellStyle name="好_gdp" xfId="575"/>
    <cellStyle name="好_M01-2(州市补助收入)" xfId="576"/>
    <cellStyle name="好_安徽 缺口县区测算(地方填报)1" xfId="577"/>
    <cellStyle name="好_安徽 缺口县区测算(地方填报)1_财力性转移支付2010年预算参考数" xfId="578"/>
    <cellStyle name="好_宝坻区" xfId="579"/>
    <cellStyle name="好_报表" xfId="580"/>
    <cellStyle name="好_不含人员经费系数" xfId="581"/>
    <cellStyle name="好_不含人员经费系数_财力性转移支付2010年预算参考数" xfId="582"/>
    <cellStyle name="好_财政供养人员" xfId="583"/>
    <cellStyle name="好_财政供养人员_财力性转移支付2010年预算参考数" xfId="584"/>
    <cellStyle name="好_测算结果" xfId="585"/>
    <cellStyle name="好_测算结果_财力性转移支付2010年预算参考数" xfId="586"/>
    <cellStyle name="好_测算结果汇总" xfId="587"/>
    <cellStyle name="好_测算结果汇总_财力性转移支付2010年预算参考数" xfId="588"/>
    <cellStyle name="好_成本差异系数" xfId="589"/>
    <cellStyle name="好_成本差异系数（含人口规模）" xfId="590"/>
    <cellStyle name="好_成本差异系数（含人口规模）_财力性转移支付2010年预算参考数" xfId="591"/>
    <cellStyle name="好_成本差异系数_财力性转移支付2010年预算参考数" xfId="592"/>
    <cellStyle name="好_城建部门" xfId="593"/>
    <cellStyle name="好_第五部分(才淼、饶永宏）" xfId="594"/>
    <cellStyle name="好_第一部分：综合全" xfId="595"/>
    <cellStyle name="好_分析缺口率" xfId="596"/>
    <cellStyle name="好_分析缺口率_财力性转移支付2010年预算参考数" xfId="597"/>
    <cellStyle name="好_分县成本差异系数" xfId="598"/>
    <cellStyle name="好_分县成本差异系数_不含人员经费系数" xfId="599"/>
    <cellStyle name="好_分县成本差异系数_不含人员经费系数_财力性转移支付2010年预算参考数" xfId="600"/>
    <cellStyle name="好_分县成本差异系数_财力性转移支付2010年预算参考数" xfId="601"/>
    <cellStyle name="好_分县成本差异系数_民生政策最低支出需求" xfId="602"/>
    <cellStyle name="好_分县成本差异系数_民生政策最低支出需求_财力性转移支付2010年预算参考数" xfId="603"/>
    <cellStyle name="好_附表" xfId="604"/>
    <cellStyle name="好_附表_财力性转移支付2010年预算参考数" xfId="605"/>
    <cellStyle name="好_行政(燃修费)" xfId="606"/>
    <cellStyle name="好_行政(燃修费)_不含人员经费系数" xfId="607"/>
    <cellStyle name="好_行政(燃修费)_不含人员经费系数_财力性转移支付2010年预算参考数" xfId="608"/>
    <cellStyle name="好_行政(燃修费)_财力性转移支付2010年预算参考数" xfId="609"/>
    <cellStyle name="好_行政(燃修费)_民生政策最低支出需求" xfId="610"/>
    <cellStyle name="好_行政(燃修费)_民生政策最低支出需求_财力性转移支付2010年预算参考数" xfId="611"/>
    <cellStyle name="好_行政(燃修费)_县市旗测算-新科目（含人口规模效应）" xfId="612"/>
    <cellStyle name="好_行政(燃修费)_县市旗测算-新科目（含人口规模效应）_财力性转移支付2010年预算参考数" xfId="613"/>
    <cellStyle name="好_行政（人员）" xfId="614"/>
    <cellStyle name="好_行政（人员）_不含人员经费系数" xfId="615"/>
    <cellStyle name="好_行政（人员）_不含人员经费系数_财力性转移支付2010年预算参考数" xfId="616"/>
    <cellStyle name="好_行政（人员）_财力性转移支付2010年预算参考数" xfId="617"/>
    <cellStyle name="好_行政（人员）_民生政策最低支出需求" xfId="618"/>
    <cellStyle name="好_行政（人员）_民生政策最低支出需求_财力性转移支付2010年预算参考数" xfId="619"/>
    <cellStyle name="好_行政（人员）_县市旗测算-新科目（含人口规模效应）" xfId="620"/>
    <cellStyle name="好_行政（人员）_县市旗测算-新科目（含人口规模效应）_财力性转移支付2010年预算参考数" xfId="621"/>
    <cellStyle name="好_行政公检法测算" xfId="622"/>
    <cellStyle name="好_行政公检法测算_不含人员经费系数" xfId="623"/>
    <cellStyle name="好_行政公检法测算_不含人员经费系数_财力性转移支付2010年预算参考数" xfId="624"/>
    <cellStyle name="好_行政公检法测算_财力性转移支付2010年预算参考数" xfId="625"/>
    <cellStyle name="好_行政公检法测算_民生政策最低支出需求" xfId="626"/>
    <cellStyle name="好_行政公检法测算_民生政策最低支出需求_财力性转移支付2010年预算参考数" xfId="627"/>
    <cellStyle name="好_行政公检法测算_县市旗测算-新科目（含人口规模效应）" xfId="628"/>
    <cellStyle name="好_行政公检法测算_县市旗测算-新科目（含人口规模效应）_财力性转移支付2010年预算参考数" xfId="629"/>
    <cellStyle name="好_河南 缺口县区测算(地方填报)" xfId="630"/>
    <cellStyle name="好_河南 缺口县区测算(地方填报)_财力性转移支付2010年预算参考数" xfId="631"/>
    <cellStyle name="好_河南 缺口县区测算(地方填报白)" xfId="632"/>
    <cellStyle name="好_河南 缺口县区测算(地方填报白)_财力性转移支付2010年预算参考数" xfId="633"/>
    <cellStyle name="好_核定人数对比" xfId="634"/>
    <cellStyle name="好_核定人数对比_财力性转移支付2010年预算参考数" xfId="635"/>
    <cellStyle name="好_核定人数下发表" xfId="636"/>
    <cellStyle name="好_核定人数下发表_财力性转移支付2010年预算参考数" xfId="637"/>
    <cellStyle name="好_汇总" xfId="638"/>
    <cellStyle name="好_汇总_财力性转移支付2010年预算参考数" xfId="639"/>
    <cellStyle name="好_汇总表" xfId="640"/>
    <cellStyle name="好_汇总表_财力性转移支付2010年预算参考数" xfId="641"/>
    <cellStyle name="好_汇总表4" xfId="642"/>
    <cellStyle name="好_汇总表4_财力性转移支付2010年预算参考数" xfId="643"/>
    <cellStyle name="好_汇总表提前告知区县" xfId="644"/>
    <cellStyle name="好_汇总-县级财政报表附表" xfId="645"/>
    <cellStyle name="好_检验表" xfId="646"/>
    <cellStyle name="好_检验表（调整后）" xfId="647"/>
    <cellStyle name="好_教育(按照总人口测算）—20080416" xfId="648"/>
    <cellStyle name="好_教育(按照总人口测算）—20080416_不含人员经费系数" xfId="649"/>
    <cellStyle name="好_教育(按照总人口测算）—20080416_不含人员经费系数_财力性转移支付2010年预算参考数" xfId="650"/>
    <cellStyle name="好_教育(按照总人口测算）—20080416_财力性转移支付2010年预算参考数" xfId="651"/>
    <cellStyle name="好_教育(按照总人口测算）—20080416_民生政策最低支出需求" xfId="652"/>
    <cellStyle name="好_教育(按照总人口测算）—20080416_民生政策最低支出需求_财力性转移支付2010年预算参考数" xfId="653"/>
    <cellStyle name="好_教育(按照总人口测算）—20080416_县市旗测算-新科目（含人口规模效应）" xfId="654"/>
    <cellStyle name="好_教育(按照总人口测算）—20080416_县市旗测算-新科目（含人口规模效应）_财力性转移支付2010年预算参考数" xfId="655"/>
    <cellStyle name="好_丽江汇总" xfId="656"/>
    <cellStyle name="好_民生政策最低支出需求" xfId="657"/>
    <cellStyle name="好_民生政策最低支出需求_财力性转移支付2010年预算参考数" xfId="658"/>
    <cellStyle name="好_农林水和城市维护标准支出20080505－县区合计" xfId="659"/>
    <cellStyle name="好_农林水和城市维护标准支出20080505－县区合计_不含人员经费系数" xfId="660"/>
    <cellStyle name="好_农林水和城市维护标准支出20080505－县区合计_不含人员经费系数_财力性转移支付2010年预算参考数" xfId="661"/>
    <cellStyle name="好_农林水和城市维护标准支出20080505－县区合计_财力性转移支付2010年预算参考数" xfId="662"/>
    <cellStyle name="好_农林水和城市维护标准支出20080505－县区合计_民生政策最低支出需求" xfId="663"/>
    <cellStyle name="好_农林水和城市维护标准支出20080505－县区合计_民生政策最低支出需求_财力性转移支付2010年预算参考数" xfId="664"/>
    <cellStyle name="好_农林水和城市维护标准支出20080505－县区合计_县市旗测算-新科目（含人口规模效应）" xfId="665"/>
    <cellStyle name="好_农林水和城市维护标准支出20080505－县区合计_县市旗测算-新科目（含人口规模效应）_财力性转移支付2010年预算参考数" xfId="666"/>
    <cellStyle name="好_平邑" xfId="667"/>
    <cellStyle name="好_平邑_财力性转移支付2010年预算参考数" xfId="668"/>
    <cellStyle name="好_其他部门(按照总人口测算）—20080416" xfId="669"/>
    <cellStyle name="好_其他部门(按照总人口测算）—20080416_不含人员经费系数" xfId="670"/>
    <cellStyle name="好_其他部门(按照总人口测算）—20080416_不含人员经费系数_财力性转移支付2010年预算参考数" xfId="671"/>
    <cellStyle name="好_其他部门(按照总人口测算）—20080416_财力性转移支付2010年预算参考数" xfId="672"/>
    <cellStyle name="好_其他部门(按照总人口测算）—20080416_民生政策最低支出需求" xfId="673"/>
    <cellStyle name="好_其他部门(按照总人口测算）—20080416_民生政策最低支出需求_财力性转移支付2010年预算参考数" xfId="674"/>
    <cellStyle name="好_其他部门(按照总人口测算）—20080416_县市旗测算-新科目（含人口规模效应）" xfId="675"/>
    <cellStyle name="好_其他部门(按照总人口测算）—20080416_县市旗测算-新科目（含人口规模效应）_财力性转移支付2010年预算参考数" xfId="676"/>
    <cellStyle name="好_青海 缺口县区测算(地方填报)" xfId="677"/>
    <cellStyle name="好_青海 缺口县区测算(地方填报)_财力性转移支付2010年预算参考数" xfId="678"/>
    <cellStyle name="好_缺口县区测算" xfId="679"/>
    <cellStyle name="好_缺口县区测算（11.13）" xfId="680"/>
    <cellStyle name="好_缺口县区测算（11.13）_财力性转移支付2010年预算参考数" xfId="681"/>
    <cellStyle name="好_缺口县区测算(按2007支出增长25%测算)" xfId="682"/>
    <cellStyle name="好_缺口县区测算(按2007支出增长25%测算)_财力性转移支付2010年预算参考数" xfId="683"/>
    <cellStyle name="好_缺口县区测算(按核定人数)" xfId="684"/>
    <cellStyle name="好_缺口县区测算(按核定人数)_财力性转移支付2010年预算参考数" xfId="685"/>
    <cellStyle name="好_缺口县区测算(财政部标准)" xfId="686"/>
    <cellStyle name="好_缺口县区测算(财政部标准)_财力性转移支付2010年预算参考数" xfId="687"/>
    <cellStyle name="好_缺口县区测算_财力性转移支付2010年预算参考数" xfId="688"/>
    <cellStyle name="好_人员工资和公用经费" xfId="689"/>
    <cellStyle name="好_人员工资和公用经费_财力性转移支付2010年预算参考数" xfId="690"/>
    <cellStyle name="好_人员工资和公用经费2" xfId="691"/>
    <cellStyle name="好_人员工资和公用经费2_财力性转移支付2010年预算参考数" xfId="692"/>
    <cellStyle name="好_人员工资和公用经费3" xfId="693"/>
    <cellStyle name="好_人员工资和公用经费3_财力性转移支付2010年预算参考数" xfId="694"/>
    <cellStyle name="好_山东省民生支出标准" xfId="695"/>
    <cellStyle name="好_山东省民生支出标准_财力性转移支付2010年预算参考数" xfId="696"/>
    <cellStyle name="好_社保处下达区县2015年指标（第二批）" xfId="697"/>
    <cellStyle name="好_市辖区测算20080510" xfId="698"/>
    <cellStyle name="好_市辖区测算20080510_不含人员经费系数" xfId="699"/>
    <cellStyle name="好_市辖区测算20080510_不含人员经费系数_财力性转移支付2010年预算参考数" xfId="700"/>
    <cellStyle name="好_市辖区测算20080510_财力性转移支付2010年预算参考数" xfId="701"/>
    <cellStyle name="好_市辖区测算20080510_民生政策最低支出需求" xfId="702"/>
    <cellStyle name="好_市辖区测算20080510_民生政策最低支出需求_财力性转移支付2010年预算参考数" xfId="703"/>
    <cellStyle name="好_市辖区测算20080510_县市旗测算-新科目（含人口规模效应）" xfId="704"/>
    <cellStyle name="好_市辖区测算20080510_县市旗测算-新科目（含人口规模效应）_财力性转移支付2010年预算参考数" xfId="705"/>
    <cellStyle name="好_市辖区测算-新科目（20080626）" xfId="706"/>
    <cellStyle name="好_市辖区测算-新科目（20080626）_不含人员经费系数" xfId="707"/>
    <cellStyle name="好_市辖区测算-新科目（20080626）_不含人员经费系数_财力性转移支付2010年预算参考数" xfId="708"/>
    <cellStyle name="好_市辖区测算-新科目（20080626）_财力性转移支付2010年预算参考数" xfId="709"/>
    <cellStyle name="好_市辖区测算-新科目（20080626）_民生政策最低支出需求" xfId="710"/>
    <cellStyle name="好_市辖区测算-新科目（20080626）_民生政策最低支出需求_财力性转移支付2010年预算参考数" xfId="711"/>
    <cellStyle name="好_市辖区测算-新科目（20080626）_县市旗测算-新科目（含人口规模效应）" xfId="712"/>
    <cellStyle name="好_市辖区测算-新科目（20080626）_县市旗测算-新科目（含人口规模效应）_财力性转移支付2010年预算参考数" xfId="713"/>
    <cellStyle name="好_数据--基础数据--预算组--2015年人代会预算部分--2015.01.20--人代会前第6稿--按姚局意见改--调市级项级明细" xfId="714"/>
    <cellStyle name="好_数据--基础数据--预算组--2015年人代会预算部分--2015.01.20--人代会前第6稿--按姚局意见改--调市级项级明细_政府预算公开模板" xfId="715"/>
    <cellStyle name="好_同德" xfId="716"/>
    <cellStyle name="好_同德_财力性转移支付2010年预算参考数" xfId="717"/>
    <cellStyle name="好_危改资金测算" xfId="718"/>
    <cellStyle name="好_危改资金测算_财力性转移支付2010年预算参考数" xfId="719"/>
    <cellStyle name="好_卫生(按照总人口测算）—20080416" xfId="720"/>
    <cellStyle name="好_卫生(按照总人口测算）—20080416_不含人员经费系数" xfId="721"/>
    <cellStyle name="好_卫生(按照总人口测算）—20080416_不含人员经费系数_财力性转移支付2010年预算参考数" xfId="722"/>
    <cellStyle name="好_卫生(按照总人口测算）—20080416_财力性转移支付2010年预算参考数" xfId="723"/>
    <cellStyle name="好_卫生(按照总人口测算）—20080416_民生政策最低支出需求" xfId="724"/>
    <cellStyle name="好_卫生(按照总人口测算）—20080416_民生政策最低支出需求_财力性转移支付2010年预算参考数" xfId="725"/>
    <cellStyle name="好_卫生(按照总人口测算）—20080416_县市旗测算-新科目（含人口规模效应）" xfId="726"/>
    <cellStyle name="好_卫生(按照总人口测算）—20080416_县市旗测算-新科目（含人口规模效应）_财力性转移支付2010年预算参考数" xfId="727"/>
    <cellStyle name="好_卫生部门" xfId="728"/>
    <cellStyle name="好_卫生部门_财力性转移支付2010年预算参考数" xfId="729"/>
    <cellStyle name="好_文体广播部门" xfId="730"/>
    <cellStyle name="好_文体广播事业(按照总人口测算）—20080416" xfId="731"/>
    <cellStyle name="好_文体广播事业(按照总人口测算）—20080416_不含人员经费系数" xfId="732"/>
    <cellStyle name="好_文体广播事业(按照总人口测算）—20080416_不含人员经费系数_财力性转移支付2010年预算参考数" xfId="733"/>
    <cellStyle name="好_文体广播事业(按照总人口测算）—20080416_财力性转移支付2010年预算参考数" xfId="734"/>
    <cellStyle name="好_文体广播事业(按照总人口测算）—20080416_民生政策最低支出需求" xfId="735"/>
    <cellStyle name="好_文体广播事业(按照总人口测算）—20080416_民生政策最低支出需求_财力性转移支付2010年预算参考数" xfId="736"/>
    <cellStyle name="好_文体广播事业(按照总人口测算）—20080416_县市旗测算-新科目（含人口规模效应）" xfId="737"/>
    <cellStyle name="好_文体广播事业(按照总人口测算）—20080416_县市旗测算-新科目（含人口规模效应）_财力性转移支付2010年预算参考数" xfId="738"/>
    <cellStyle name="好_县区合并测算20080421" xfId="739"/>
    <cellStyle name="好_县区合并测算20080421_不含人员经费系数" xfId="740"/>
    <cellStyle name="好_县区合并测算20080421_不含人员经费系数_财力性转移支付2010年预算参考数" xfId="741"/>
    <cellStyle name="好_县区合并测算20080421_财力性转移支付2010年预算参考数" xfId="742"/>
    <cellStyle name="好_县区合并测算20080421_民生政策最低支出需求" xfId="743"/>
    <cellStyle name="好_县区合并测算20080421_民生政策最低支出需求_财力性转移支付2010年预算参考数" xfId="744"/>
    <cellStyle name="好_县区合并测算20080421_县市旗测算-新科目（含人口规模效应）" xfId="745"/>
    <cellStyle name="好_县区合并测算20080421_县市旗测算-新科目（含人口规模效应）_财力性转移支付2010年预算参考数" xfId="746"/>
    <cellStyle name="好_县区合并测算20080423(按照各省比重）" xfId="747"/>
    <cellStyle name="好_县区合并测算20080423(按照各省比重）_不含人员经费系数" xfId="748"/>
    <cellStyle name="好_县区合并测算20080423(按照各省比重）_不含人员经费系数_财力性转移支付2010年预算参考数" xfId="749"/>
    <cellStyle name="好_县区合并测算20080423(按照各省比重）_财力性转移支付2010年预算参考数" xfId="750"/>
    <cellStyle name="好_县区合并测算20080423(按照各省比重）_民生政策最低支出需求" xfId="751"/>
    <cellStyle name="好_县区合并测算20080423(按照各省比重）_民生政策最低支出需求_财力性转移支付2010年预算参考数" xfId="752"/>
    <cellStyle name="好_县区合并测算20080423(按照各省比重）_县市旗测算-新科目（含人口规模效应）" xfId="753"/>
    <cellStyle name="好_县区合并测算20080423(按照各省比重）_县市旗测算-新科目（含人口规模效应）_财力性转移支付2010年预算参考数" xfId="754"/>
    <cellStyle name="好_县市旗测算20080508" xfId="755"/>
    <cellStyle name="好_县市旗测算20080508_不含人员经费系数" xfId="756"/>
    <cellStyle name="好_县市旗测算20080508_不含人员经费系数_财力性转移支付2010年预算参考数" xfId="757"/>
    <cellStyle name="好_县市旗测算20080508_财力性转移支付2010年预算参考数" xfId="758"/>
    <cellStyle name="好_县市旗测算20080508_民生政策最低支出需求" xfId="759"/>
    <cellStyle name="好_县市旗测算20080508_民生政策最低支出需求_财力性转移支付2010年预算参考数" xfId="760"/>
    <cellStyle name="好_县市旗测算20080508_县市旗测算-新科目（含人口规模效应）" xfId="761"/>
    <cellStyle name="好_县市旗测算20080508_县市旗测算-新科目（含人口规模效应）_财力性转移支付2010年预算参考数" xfId="762"/>
    <cellStyle name="好_县市旗测算-新科目（20080626）" xfId="763"/>
    <cellStyle name="好_县市旗测算-新科目（20080626）_不含人员经费系数" xfId="764"/>
    <cellStyle name="好_县市旗测算-新科目（20080626）_不含人员经费系数_财力性转移支付2010年预算参考数" xfId="765"/>
    <cellStyle name="好_县市旗测算-新科目（20080626）_财力性转移支付2010年预算参考数" xfId="766"/>
    <cellStyle name="好_县市旗测算-新科目（20080626）_民生政策最低支出需求" xfId="767"/>
    <cellStyle name="好_县市旗测算-新科目（20080626）_民生政策最低支出需求_财力性转移支付2010年预算参考数" xfId="768"/>
    <cellStyle name="好_县市旗测算-新科目（20080626）_县市旗测算-新科目（含人口规模效应）" xfId="769"/>
    <cellStyle name="好_县市旗测算-新科目（20080626）_县市旗测算-新科目（含人口规模效应）_财力性转移支付2010年预算参考数" xfId="770"/>
    <cellStyle name="好_县市旗测算-新科目（20080627）" xfId="771"/>
    <cellStyle name="好_县市旗测算-新科目（20080627）_不含人员经费系数" xfId="772"/>
    <cellStyle name="好_县市旗测算-新科目（20080627）_不含人员经费系数_财力性转移支付2010年预算参考数" xfId="773"/>
    <cellStyle name="好_县市旗测算-新科目（20080627）_财力性转移支付2010年预算参考数" xfId="774"/>
    <cellStyle name="好_县市旗测算-新科目（20080627）_民生政策最低支出需求" xfId="775"/>
    <cellStyle name="好_县市旗测算-新科目（20080627）_民生政策最低支出需求_财力性转移支付2010年预算参考数" xfId="776"/>
    <cellStyle name="好_县市旗测算-新科目（20080627）_县市旗测算-新科目（含人口规模效应）" xfId="777"/>
    <cellStyle name="好_县市旗测算-新科目（20080627）_县市旗测算-新科目（含人口规模效应）_财力性转移支付2010年预算参考数" xfId="778"/>
    <cellStyle name="好_一般预算支出口径剔除表" xfId="779"/>
    <cellStyle name="好_一般预算支出口径剔除表_财力性转移支付2010年预算参考数" xfId="780"/>
    <cellStyle name="好_云南 缺口县区测算(地方填报)" xfId="781"/>
    <cellStyle name="好_云南 缺口县区测算(地方填报)_财力性转移支付2010年预算参考数" xfId="782"/>
    <cellStyle name="好_云南省2008年转移支付测算——州市本级考核部分及政策性测算" xfId="783"/>
    <cellStyle name="好_云南省2008年转移支付测算——州市本级考核部分及政策性测算_财力性转移支付2010年预算参考数" xfId="784"/>
    <cellStyle name="好_重点民生支出需求测算表社保（农村低保）081112" xfId="785"/>
    <cellStyle name="好_自行调整差异系数顺序" xfId="786"/>
    <cellStyle name="好_自行调整差异系数顺序_财力性转移支付2010年预算参考数" xfId="787"/>
    <cellStyle name="好_总人口" xfId="788"/>
    <cellStyle name="好_总人口_财力性转移支付2010年预算参考数" xfId="789"/>
    <cellStyle name="后继超级链接" xfId="790"/>
    <cellStyle name="后继超链接" xfId="791"/>
    <cellStyle name="汇总" xfId="792"/>
    <cellStyle name="汇总 2" xfId="793"/>
    <cellStyle name="Currency" xfId="794"/>
    <cellStyle name="货币 2" xfId="795"/>
    <cellStyle name="Currency [0]" xfId="796"/>
    <cellStyle name="计算" xfId="797"/>
    <cellStyle name="计算 2" xfId="798"/>
    <cellStyle name="检查单元格" xfId="799"/>
    <cellStyle name="检查单元格 2" xfId="800"/>
    <cellStyle name="解释性文本" xfId="801"/>
    <cellStyle name="解释性文本 2" xfId="802"/>
    <cellStyle name="警告文本" xfId="803"/>
    <cellStyle name="警告文本 2" xfId="804"/>
    <cellStyle name="链接单元格" xfId="805"/>
    <cellStyle name="链接单元格 2" xfId="806"/>
    <cellStyle name="霓付 [0]_ +Foil &amp; -FOIL &amp; PAPER" xfId="807"/>
    <cellStyle name="霓付_ +Foil &amp; -FOIL &amp; PAPER" xfId="808"/>
    <cellStyle name="烹拳 [0]_ +Foil &amp; -FOIL &amp; PAPER" xfId="809"/>
    <cellStyle name="烹拳_ +Foil &amp; -FOIL &amp; PAPER" xfId="810"/>
    <cellStyle name="普通_ 白土" xfId="811"/>
    <cellStyle name="千分位[0]_ 白土" xfId="812"/>
    <cellStyle name="千分位_ 白土" xfId="813"/>
    <cellStyle name="千位[0]_(人代会用)" xfId="814"/>
    <cellStyle name="千位_(人代会用)" xfId="815"/>
    <cellStyle name="Comma" xfId="816"/>
    <cellStyle name="千位分隔 2" xfId="817"/>
    <cellStyle name="千位分隔 3" xfId="818"/>
    <cellStyle name="千位分隔 4" xfId="819"/>
    <cellStyle name="千位分隔 5" xfId="820"/>
    <cellStyle name="Comma [0]" xfId="821"/>
    <cellStyle name="千位分隔[0] 2" xfId="822"/>
    <cellStyle name="千位分隔[0] 3" xfId="823"/>
    <cellStyle name="千位分隔[0] 4" xfId="824"/>
    <cellStyle name="千位分季_新建 Microsoft Excel 工作表" xfId="825"/>
    <cellStyle name="钎霖_4岿角利" xfId="826"/>
    <cellStyle name="强调 1" xfId="827"/>
    <cellStyle name="强调 2" xfId="828"/>
    <cellStyle name="强调 3" xfId="829"/>
    <cellStyle name="强调文字颜色 1 2" xfId="830"/>
    <cellStyle name="强调文字颜色 2 2" xfId="831"/>
    <cellStyle name="强调文字颜色 3 2" xfId="832"/>
    <cellStyle name="强调文字颜色 4 2" xfId="833"/>
    <cellStyle name="强调文字颜色 5 2" xfId="834"/>
    <cellStyle name="强调文字颜色 6 2" xfId="835"/>
    <cellStyle name="适中" xfId="836"/>
    <cellStyle name="适中 2" xfId="837"/>
    <cellStyle name="输出" xfId="838"/>
    <cellStyle name="输出 2" xfId="839"/>
    <cellStyle name="输入" xfId="840"/>
    <cellStyle name="输入 2" xfId="841"/>
    <cellStyle name="数字" xfId="842"/>
    <cellStyle name="未定义" xfId="843"/>
    <cellStyle name="小数" xfId="844"/>
    <cellStyle name="样式 1" xfId="845"/>
    <cellStyle name="Followed Hyperlink" xfId="846"/>
    <cellStyle name="着色 1" xfId="847"/>
    <cellStyle name="着色 2" xfId="848"/>
    <cellStyle name="着色 3" xfId="849"/>
    <cellStyle name="着色 4" xfId="850"/>
    <cellStyle name="着色 5" xfId="851"/>
    <cellStyle name="着色 6" xfId="852"/>
    <cellStyle name="注释" xfId="853"/>
    <cellStyle name="注释 2" xfId="854"/>
    <cellStyle name="콤마 [0]_BOILER-CO1" xfId="855"/>
    <cellStyle name="콤마_BOILER-CO1" xfId="856"/>
    <cellStyle name="통화 [0]_BOILER-CO1" xfId="857"/>
    <cellStyle name="통화_BOILER-CO1" xfId="858"/>
    <cellStyle name="표준_0N-HANDLING " xfId="8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externalLink" Target="externalLinks/externalLink21.xml" /><Relationship Id="rId45" Type="http://schemas.openxmlformats.org/officeDocument/2006/relationships/externalLink" Target="externalLinks/externalLink22.xml" /><Relationship Id="rId46" Type="http://schemas.openxmlformats.org/officeDocument/2006/relationships/externalLink" Target="externalLinks/externalLink23.xml" /><Relationship Id="rId47" Type="http://schemas.openxmlformats.org/officeDocument/2006/relationships/externalLink" Target="externalLinks/externalLink24.xml" /><Relationship Id="rId48" Type="http://schemas.openxmlformats.org/officeDocument/2006/relationships/externalLink" Target="externalLinks/externalLink25.xml" /><Relationship Id="rId49" Type="http://schemas.openxmlformats.org/officeDocument/2006/relationships/externalLink" Target="externalLinks/externalLink26.xml" /><Relationship Id="rId50" Type="http://schemas.openxmlformats.org/officeDocument/2006/relationships/externalLink" Target="externalLinks/externalLink27.xml" /><Relationship Id="rId51" Type="http://schemas.openxmlformats.org/officeDocument/2006/relationships/externalLink" Target="externalLinks/externalLink28.xml" /><Relationship Id="rId52" Type="http://schemas.openxmlformats.org/officeDocument/2006/relationships/externalLink" Target="externalLinks/externalLink29.xml" /><Relationship Id="rId53" Type="http://schemas.openxmlformats.org/officeDocument/2006/relationships/externalLink" Target="externalLinks/externalLink30.xml" /><Relationship Id="rId54" Type="http://schemas.openxmlformats.org/officeDocument/2006/relationships/externalLink" Target="externalLinks/externalLink31.xml" /><Relationship Id="rId55" Type="http://schemas.openxmlformats.org/officeDocument/2006/relationships/externalLink" Target="externalLinks/externalLink32.xml" /><Relationship Id="rId56" Type="http://schemas.openxmlformats.org/officeDocument/2006/relationships/externalLink" Target="externalLinks/externalLink33.xml" /><Relationship Id="rId57" Type="http://schemas.openxmlformats.org/officeDocument/2006/relationships/externalLink" Target="externalLinks/externalLink34.xml" /><Relationship Id="rId58" Type="http://schemas.openxmlformats.org/officeDocument/2006/relationships/externalLink" Target="externalLinks/externalLink35.xml" /><Relationship Id="rId59" Type="http://schemas.openxmlformats.org/officeDocument/2006/relationships/externalLink" Target="externalLinks/externalLink36.xml" /><Relationship Id="rId60" Type="http://schemas.openxmlformats.org/officeDocument/2006/relationships/externalLink" Target="externalLinks/externalLink37.xml" /><Relationship Id="rId61" Type="http://schemas.openxmlformats.org/officeDocument/2006/relationships/externalLink" Target="externalLinks/externalLink38.xml" /><Relationship Id="rId62" Type="http://schemas.openxmlformats.org/officeDocument/2006/relationships/externalLink" Target="externalLinks/externalLink39.xml" /><Relationship Id="rId63" Type="http://schemas.openxmlformats.org/officeDocument/2006/relationships/externalLink" Target="externalLinks/externalLink40.xml" /><Relationship Id="rId64" Type="http://schemas.openxmlformats.org/officeDocument/2006/relationships/externalLink" Target="externalLinks/externalLink41.xml" /><Relationship Id="rId65" Type="http://schemas.openxmlformats.org/officeDocument/2006/relationships/externalLink" Target="externalLinks/externalLink42.xml" /><Relationship Id="rId66" Type="http://schemas.openxmlformats.org/officeDocument/2006/relationships/externalLink" Target="externalLinks/externalLink43.xml" /><Relationship Id="rId67" Type="http://schemas.openxmlformats.org/officeDocument/2006/relationships/externalLink" Target="externalLinks/externalLink44.xml" /><Relationship Id="rId68" Type="http://schemas.openxmlformats.org/officeDocument/2006/relationships/externalLink" Target="externalLinks/externalLink45.xml" /><Relationship Id="rId69" Type="http://schemas.openxmlformats.org/officeDocument/2006/relationships/externalLink" Target="externalLinks/externalLink46.xml" /><Relationship Id="rId70" Type="http://schemas.openxmlformats.org/officeDocument/2006/relationships/externalLink" Target="externalLinks/externalLink47.xml" /><Relationship Id="rId71" Type="http://schemas.openxmlformats.org/officeDocument/2006/relationships/externalLink" Target="externalLinks/externalLink48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ANGZ~1\AppData\Local\Temp\Rar$DIa0.373\&#25191;&#34892;&#32452;\20151228%202016&#39044;&#31639;&#33609;&#26696;&#20013;&#36716;&#31227;&#25903;&#20184;&#37096;&#20998;%20&#23828;&#22635;&#25191;&#34892;01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dministrator\My%20Documents\zhu\&#26417;&#26149;&#31036;\&#20915;&#31639;&#36164;&#26009;\2001&#24180;&#20915;&#31639;&#23545;&#24080;\&#26417;&#26149;&#31036;\&#20915;&#31639;&#36164;&#26009;\99&#20915;&#31639;\12&#26376;\&#25171;&#21360;&#31295;\&#20808;&#24449;&#21518;&#36820;&#25903;&#20986;&#23545;&#24080;&#2133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24037;&#20316;&#25991;&#20214;\02-&#39044;&#31639;&#32534;&#21046;\2008&#24180;\1.18\&#25903;&#20986;&#37096;\2007&#24180;&#39044;&#31639;&#20844;&#29992;\2005&#24180;&#39044;&#31639;\&#34920;&#26684;\&#24635;&#39044;&#31639;\2004&#24180;&#39044;&#31639;\2004&#24180;&#39044;&#31639;&#34920;&#26684;\&#25209;&#22797;&#31295;\Documents%20and%20Settings\user.SR\&#26700;&#38754;\&#39044;&#31639;&#22788;&#25253;&#34920;\&#39044;&#31639;&#22788;&#34920;&#2667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9994;&#21153;&#24037;&#20316;\2--&#32508;&#21512;&#32452;&#24037;&#20316;\01-----&#32508;&#21512;&#25991;&#23383;\01-------&#20154;&#20195;&#20250;&#25253;&#21578;\2011&#24180;1&#26376;\&#39044;&#31639;&#25253;&#21578;&#38468;&#34920;\&#20154;&#22823;&#20250;&#25903;&#20986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jj\excel\2005&#24180;\&#20915;&#31639;&#36164;&#26009;\2005&#24180;&#20915;&#31639;&#36164;&#26009;&#21360;&#21047;&#29256;&#65288;&#26368;&#32456;&#65289;\Documents%20and%20Settings\user.SR\&#26700;&#38754;\&#39044;&#31639;&#22788;&#25253;&#34920;\&#39044;&#31639;&#22788;&#34920;&#2667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ANGZ~1\AppData\Local\Temp\Rar$DIa0.373\&#32463;&#27982;&#26126;&#3245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154;&#20195;&#2025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jj\excel\2005&#24180;\&#20915;&#31639;&#36164;&#26009;\2005&#24180;&#20915;&#31639;&#36164;&#26009;&#21360;&#21047;&#29256;&#65288;&#26368;&#32456;&#65289;\2005&#24180;9&#26376;&#25903;&#20986;&#39044;&#31639;&#35843;&#25972;&#26376;&#25253;(10-14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ANGZ~1\AppData\Local\Temp\Rar$DIa0.373\&#39044;&#31639;&#32452;\2016&#24180;&#39044;&#31639;\&#36807;&#31243;&#31295;\2016&#24180;&#39044;&#31639;\&#36807;&#31243;&#31295;\2016&#24180;&#39044;&#31639;\&#36807;&#31243;&#31295;\&#39134;&#31179;&#36164;&#26009;&#25509;&#25910;\&#32993;&#30591;(78E3B5900819)\&#39134;&#31179;&#36164;&#26009;&#25509;&#25910;\&#32993;&#30591;(78E3B5900819)\&#39134;&#31179;&#36164;&#26009;&#25509;&#25910;\&#23624;&#24320;&#24320;(002511E2536D)\&#65281;&#65281;&#65281;2013&#24180;&#36130;&#25919;&#25910;&#20837;&#26376;&#25253;-12&#26376;&#65288;20140103&#39044;&#31639;&#31532;&#19971;&#31295;&#65289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jj\excel\2005&#24180;\&#20915;&#31639;&#36164;&#26009;\2005&#24180;&#20915;&#31639;&#36164;&#26009;&#21360;&#21047;&#29256;&#65288;&#26368;&#32456;&#65289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9044;&#31639;&#22788;\2012&#24180;&#39044;&#31639;&#32534;&#21046;\2012&#24180;10&#26376;&#21521;&#24066;&#38271;&#21150;&#20844;&#20250;&#27719;&#25253;2011&#24180;&#24179;&#34913;&#25915;2012&#24180;&#39044;&#31639;&#24773;&#20917;\&#24635;&#34920;\2011&#24180;1&#26376;&#21306;&#21439;&#19978;&#25253;&#39044;&#31639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9044;&#31639;&#22788;\2012&#24180;&#39044;&#31639;&#32534;&#21046;\2012&#24180;10&#26376;&#21521;&#24066;&#38271;&#21150;&#20844;&#20250;&#27719;&#25253;2011&#24180;&#24179;&#34913;&#25915;2012&#24180;&#39044;&#31639;&#24773;&#20917;\&#24635;&#34920;\2011&#24180;1&#26376;&#21306;&#21439;&#19978;&#25253;&#39044;&#31639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jj\excel\2005&#24180;\&#20915;&#31639;&#36164;&#26009;\2005&#24180;&#20915;&#31639;&#36164;&#26009;&#21360;&#21047;&#29256;&#65288;&#26368;&#32456;&#65289;\&#19968;&#26376;\&#25903;&#20986;&#26376;&#25253;7&#26376;\Documents%20and%20Settings\administrator\&#26700;&#38754;\Book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9044;&#31639;&#22788;\2012&#24180;&#39044;&#31639;&#32534;&#21046;\2012&#24180;10&#26376;&#21521;&#24066;&#38271;&#21150;&#20844;&#20250;&#27719;&#25253;2011&#24180;&#24179;&#34913;&#25915;2012&#24180;&#39044;&#31639;&#24773;&#20917;\&#24635;&#34920;\2011&#24180;1&#26376;&#21306;&#21439;&#19978;&#25253;&#39044;&#31639;\Documents%20and%20Settings\ibm\&#26700;&#38754;\07&#26376;\20081210&#33829;&#19994;&#31246;&#20998;&#31246;&#3044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市级转移支付 (横表表样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x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二"/>
      <sheetName val="表四"/>
      <sheetName val="表六"/>
      <sheetName val="表八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\user.SR\桌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nts and Settings_user.SR_桌面_预算处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经济明细"/>
      <sheetName val="6经济明细 (蛇)"/>
      <sheetName val="11市级支出预算经济ok"/>
      <sheetName val="11市级支出预算经济(分析表)"/>
      <sheetName val="市级经济科目（基础表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1全市收入执行"/>
      <sheetName val="12全市支出执行"/>
      <sheetName val="13市级收入执行"/>
      <sheetName val="14市级支出执行"/>
      <sheetName val="1全市收入执行 (2)"/>
      <sheetName val="3市级收入执行 (2)"/>
      <sheetName val="2全市支出执行 (2)"/>
      <sheetName val="4市级支出执行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P101200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  <sheetName val="鉢数据_支出月报_一月_支出月报7月_Documents a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XL4Poppy"/>
    </sheetNames>
    <sheetDataSet>
      <sheetData sheetId="36">
        <row r="15">
          <cell r="A15" t="b">
            <v>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  <sheetName val="杖?xl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车"/>
      <sheetName val="实物标准"/>
      <sheetName val="专项"/>
      <sheetName val="KKKKKKKK"/>
      <sheetName val="XL4Poppy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XL4Poppy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KKKKKKKK"/>
      <sheetName val=""/>
      <sheetName val="20 运输公司"/>
      <sheetName val="XL4Poppy"/>
    </sheetNames>
    <sheetDataSet>
      <sheetData sheetId="30">
        <row r="4">
          <cell r="C4" t="e">
            <v>#N/A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KKKKKKKK"/>
      <sheetName val="XL4Poppy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愦Ρū韁预算处表样.x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inistrator_桌面_Book1.xl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  <sheetName val="[预算处表样.xls][预算处表样.xls]预算处报表\预算处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  <sheetName val="四月份月报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showGridLines="0" tabSelected="1" zoomScalePageLayoutView="0" workbookViewId="0" topLeftCell="A1">
      <selection activeCell="B17" sqref="B17"/>
    </sheetView>
  </sheetViews>
  <sheetFormatPr defaultColWidth="9.00390625" defaultRowHeight="14.25"/>
  <cols>
    <col min="1" max="1" width="122.625" style="0" customWidth="1"/>
  </cols>
  <sheetData>
    <row r="1" ht="20.25">
      <c r="A1" s="48"/>
    </row>
    <row r="13" ht="61.5">
      <c r="A13" s="257" t="s">
        <v>752</v>
      </c>
    </row>
    <row r="14" ht="61.5">
      <c r="A14" s="257" t="s">
        <v>0</v>
      </c>
    </row>
  </sheetData>
  <sheetProtection/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view="pageBreakPreview" zoomScaleNormal="7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37.50390625" style="49" customWidth="1"/>
    <col min="2" max="4" width="15.125" style="50" customWidth="1"/>
    <col min="5" max="5" width="12.25390625" style="50" customWidth="1"/>
    <col min="6" max="6" width="12.25390625" style="72" customWidth="1"/>
    <col min="7" max="7" width="15.125" style="157" customWidth="1"/>
    <col min="8" max="8" width="12.25390625" style="158" customWidth="1"/>
    <col min="9" max="9" width="9.00390625" style="49" bestFit="1" customWidth="1"/>
    <col min="10" max="16384" width="9.00390625" style="49" customWidth="1"/>
  </cols>
  <sheetData>
    <row r="1" spans="1:8" s="2" customFormat="1" ht="32.25" customHeight="1">
      <c r="A1" s="349" t="s">
        <v>1333</v>
      </c>
      <c r="B1" s="349"/>
      <c r="C1" s="349"/>
      <c r="D1" s="349"/>
      <c r="E1" s="349"/>
      <c r="F1" s="349"/>
      <c r="G1" s="349"/>
      <c r="H1" s="349"/>
    </row>
    <row r="2" spans="6:8" ht="32.25" customHeight="1">
      <c r="F2" s="52"/>
      <c r="G2" s="50"/>
      <c r="H2" s="52" t="s">
        <v>2</v>
      </c>
    </row>
    <row r="3" spans="1:8" ht="32.25" customHeight="1">
      <c r="A3" s="339" t="s">
        <v>3</v>
      </c>
      <c r="B3" s="341" t="s">
        <v>754</v>
      </c>
      <c r="C3" s="341"/>
      <c r="D3" s="341"/>
      <c r="E3" s="341"/>
      <c r="F3" s="341"/>
      <c r="G3" s="342" t="s">
        <v>755</v>
      </c>
      <c r="H3" s="342"/>
    </row>
    <row r="4" spans="1:8" s="7" customFormat="1" ht="32.25" customHeight="1">
      <c r="A4" s="339"/>
      <c r="B4" s="3" t="s">
        <v>4</v>
      </c>
      <c r="C4" s="3" t="s">
        <v>5</v>
      </c>
      <c r="D4" s="3" t="s">
        <v>6</v>
      </c>
      <c r="E4" s="3" t="s">
        <v>7</v>
      </c>
      <c r="F4" s="3" t="s">
        <v>1334</v>
      </c>
      <c r="G4" s="3" t="s">
        <v>4</v>
      </c>
      <c r="H4" s="4" t="s">
        <v>757</v>
      </c>
    </row>
    <row r="5" spans="1:11" ht="32.25" customHeight="1">
      <c r="A5" s="36" t="s">
        <v>589</v>
      </c>
      <c r="B5" s="70"/>
      <c r="C5" s="70"/>
      <c r="D5" s="70"/>
      <c r="E5" s="144"/>
      <c r="F5" s="145"/>
      <c r="G5" s="70"/>
      <c r="H5" s="73"/>
      <c r="J5" s="72"/>
      <c r="K5" s="72"/>
    </row>
    <row r="6" spans="1:11" ht="39.75" customHeight="1">
      <c r="A6" s="146" t="s">
        <v>590</v>
      </c>
      <c r="B6" s="70"/>
      <c r="C6" s="70"/>
      <c r="D6" s="70"/>
      <c r="E6" s="144"/>
      <c r="F6" s="145"/>
      <c r="G6" s="70"/>
      <c r="H6" s="144"/>
      <c r="J6" s="72"/>
      <c r="K6" s="72"/>
    </row>
    <row r="7" spans="1:10" ht="39.75" customHeight="1">
      <c r="A7" s="55" t="s">
        <v>591</v>
      </c>
      <c r="B7" s="70"/>
      <c r="C7" s="70"/>
      <c r="D7" s="57"/>
      <c r="E7" s="144"/>
      <c r="F7" s="145"/>
      <c r="G7" s="70"/>
      <c r="H7" s="144"/>
      <c r="J7" s="72"/>
    </row>
    <row r="8" spans="1:10" ht="39.75" customHeight="1">
      <c r="A8" s="55" t="s">
        <v>592</v>
      </c>
      <c r="B8" s="70"/>
      <c r="C8" s="70"/>
      <c r="D8" s="57"/>
      <c r="E8" s="144"/>
      <c r="F8" s="145"/>
      <c r="G8" s="70"/>
      <c r="H8" s="144"/>
      <c r="J8" s="72"/>
    </row>
    <row r="9" spans="1:10" ht="39.75" customHeight="1">
      <c r="A9" s="146" t="s">
        <v>593</v>
      </c>
      <c r="B9" s="70"/>
      <c r="C9" s="70"/>
      <c r="D9" s="57"/>
      <c r="E9" s="144"/>
      <c r="F9" s="145"/>
      <c r="G9" s="70"/>
      <c r="H9" s="144"/>
      <c r="J9" s="72"/>
    </row>
    <row r="10" spans="1:10" ht="39.75" customHeight="1">
      <c r="A10" s="146" t="s">
        <v>594</v>
      </c>
      <c r="B10" s="70"/>
      <c r="C10" s="70"/>
      <c r="D10" s="57"/>
      <c r="E10" s="144"/>
      <c r="F10" s="145"/>
      <c r="G10" s="70"/>
      <c r="H10" s="144"/>
      <c r="J10" s="72"/>
    </row>
    <row r="11" spans="1:10" ht="39.75" customHeight="1">
      <c r="A11" s="146" t="s">
        <v>595</v>
      </c>
      <c r="B11" s="70"/>
      <c r="C11" s="70"/>
      <c r="D11" s="57"/>
      <c r="E11" s="144"/>
      <c r="F11" s="145"/>
      <c r="G11" s="70"/>
      <c r="H11" s="144"/>
      <c r="J11" s="72"/>
    </row>
    <row r="12" spans="1:10" ht="39.75" customHeight="1">
      <c r="A12" s="146" t="s">
        <v>596</v>
      </c>
      <c r="B12" s="70"/>
      <c r="C12" s="70"/>
      <c r="D12" s="57"/>
      <c r="E12" s="144"/>
      <c r="F12" s="145"/>
      <c r="G12" s="70"/>
      <c r="H12" s="144"/>
      <c r="J12" s="72"/>
    </row>
    <row r="13" spans="1:10" ht="39.75" customHeight="1">
      <c r="A13" s="146" t="s">
        <v>597</v>
      </c>
      <c r="B13" s="70"/>
      <c r="C13" s="70"/>
      <c r="D13" s="57"/>
      <c r="E13" s="144"/>
      <c r="F13" s="145"/>
      <c r="G13" s="56"/>
      <c r="H13" s="144"/>
      <c r="J13" s="72"/>
    </row>
    <row r="14" spans="1:10" ht="39.75" customHeight="1">
      <c r="A14" s="147" t="s">
        <v>598</v>
      </c>
      <c r="B14" s="148"/>
      <c r="C14" s="62"/>
      <c r="D14" s="62"/>
      <c r="E14" s="149"/>
      <c r="F14" s="150"/>
      <c r="G14" s="148"/>
      <c r="H14" s="149"/>
      <c r="J14" s="72"/>
    </row>
    <row r="15" spans="1:8" ht="39.75" customHeight="1">
      <c r="A15" s="151" t="s">
        <v>599</v>
      </c>
      <c r="B15" s="152"/>
      <c r="C15" s="152"/>
      <c r="D15" s="152"/>
      <c r="E15" s="153"/>
      <c r="F15" s="153"/>
      <c r="G15" s="152"/>
      <c r="H15" s="153"/>
    </row>
    <row r="16" spans="1:8" ht="39.75" customHeight="1">
      <c r="A16" s="154" t="s">
        <v>600</v>
      </c>
      <c r="B16" s="70">
        <v>1000</v>
      </c>
      <c r="C16" s="144">
        <v>1200</v>
      </c>
      <c r="D16" s="144">
        <v>1200</v>
      </c>
      <c r="E16" s="155"/>
      <c r="F16" s="155"/>
      <c r="G16" s="70">
        <v>1000</v>
      </c>
      <c r="H16" s="156"/>
    </row>
    <row r="17" spans="1:8" ht="39.75" customHeight="1">
      <c r="A17" s="154" t="s">
        <v>601</v>
      </c>
      <c r="B17" s="70"/>
      <c r="C17" s="70"/>
      <c r="D17" s="70"/>
      <c r="E17" s="155"/>
      <c r="F17" s="144"/>
      <c r="G17" s="70"/>
      <c r="H17" s="144"/>
    </row>
    <row r="18" spans="1:8" s="79" customFormat="1" ht="39.75" customHeight="1">
      <c r="A18" s="154" t="s">
        <v>602</v>
      </c>
      <c r="B18" s="70"/>
      <c r="C18" s="70">
        <v>1200</v>
      </c>
      <c r="D18" s="70">
        <v>1200</v>
      </c>
      <c r="E18" s="155"/>
      <c r="F18" s="144"/>
      <c r="G18" s="70"/>
      <c r="H18" s="144"/>
    </row>
    <row r="19" spans="1:8" s="79" customFormat="1" ht="39.75" customHeight="1">
      <c r="A19" s="154" t="s">
        <v>603</v>
      </c>
      <c r="B19" s="70"/>
      <c r="C19" s="70">
        <v>30000</v>
      </c>
      <c r="D19" s="70">
        <v>30000</v>
      </c>
      <c r="E19" s="155"/>
      <c r="F19" s="144"/>
      <c r="G19" s="70"/>
      <c r="H19" s="70"/>
    </row>
    <row r="20" spans="1:8" ht="39.75" customHeight="1">
      <c r="A20" s="37" t="s">
        <v>604</v>
      </c>
      <c r="B20" s="70">
        <v>1000</v>
      </c>
      <c r="C20" s="144">
        <v>32400</v>
      </c>
      <c r="D20" s="144">
        <v>32400</v>
      </c>
      <c r="E20" s="155"/>
      <c r="F20" s="155"/>
      <c r="G20" s="70">
        <v>1000</v>
      </c>
      <c r="H20" s="73">
        <f>G20/D20</f>
        <v>0.030864197530864196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4">
    <mergeCell ref="A1:H1"/>
    <mergeCell ref="B3:F3"/>
    <mergeCell ref="G3:H3"/>
    <mergeCell ref="A3:A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view="pageBreakPreview" zoomScaleNormal="7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7" sqref="E27"/>
    </sheetView>
  </sheetViews>
  <sheetFormatPr defaultColWidth="9.00390625" defaultRowHeight="14.25"/>
  <cols>
    <col min="1" max="1" width="46.625" style="15" customWidth="1"/>
    <col min="2" max="2" width="12.625" style="15" customWidth="1"/>
    <col min="3" max="3" width="12.75390625" style="15" customWidth="1"/>
    <col min="4" max="4" width="11.875" style="15" customWidth="1"/>
    <col min="5" max="6" width="11.00390625" style="15" customWidth="1"/>
    <col min="7" max="7" width="14.875" style="139" customWidth="1"/>
    <col min="8" max="8" width="11.00390625" style="173" customWidth="1"/>
    <col min="9" max="9" width="9.00390625" style="15" bestFit="1" customWidth="1"/>
    <col min="10" max="16384" width="9.00390625" style="15" customWidth="1"/>
  </cols>
  <sheetData>
    <row r="1" spans="1:8" s="12" customFormat="1" ht="48" customHeight="1">
      <c r="A1" s="340" t="s">
        <v>605</v>
      </c>
      <c r="B1" s="340"/>
      <c r="C1" s="340"/>
      <c r="D1" s="340"/>
      <c r="E1" s="340"/>
      <c r="F1" s="340"/>
      <c r="G1" s="340"/>
      <c r="H1" s="340"/>
    </row>
    <row r="2" spans="6:8" s="81" customFormat="1" ht="14.25">
      <c r="F2" s="159"/>
      <c r="H2" s="160" t="s">
        <v>2</v>
      </c>
    </row>
    <row r="3" spans="1:8" s="81" customFormat="1" ht="33.75" customHeight="1">
      <c r="A3" s="339" t="s">
        <v>3</v>
      </c>
      <c r="B3" s="341" t="s">
        <v>754</v>
      </c>
      <c r="C3" s="341"/>
      <c r="D3" s="341"/>
      <c r="E3" s="341"/>
      <c r="F3" s="341"/>
      <c r="G3" s="342" t="s">
        <v>755</v>
      </c>
      <c r="H3" s="342"/>
    </row>
    <row r="4" spans="1:8" s="13" customFormat="1" ht="33.75" customHeight="1">
      <c r="A4" s="339"/>
      <c r="B4" s="3" t="s">
        <v>4</v>
      </c>
      <c r="C4" s="3" t="s">
        <v>5</v>
      </c>
      <c r="D4" s="3" t="s">
        <v>6</v>
      </c>
      <c r="E4" s="3" t="s">
        <v>7</v>
      </c>
      <c r="F4" s="3" t="s">
        <v>756</v>
      </c>
      <c r="G4" s="3" t="s">
        <v>4</v>
      </c>
      <c r="H4" s="4" t="s">
        <v>757</v>
      </c>
    </row>
    <row r="5" spans="1:8" ht="29.25" customHeight="1">
      <c r="A5" s="14" t="s">
        <v>606</v>
      </c>
      <c r="B5" s="161">
        <v>1000</v>
      </c>
      <c r="C5" s="161">
        <v>32400</v>
      </c>
      <c r="D5" s="161">
        <v>32400</v>
      </c>
      <c r="E5" s="86"/>
      <c r="F5" s="86"/>
      <c r="G5" s="161">
        <v>1000</v>
      </c>
      <c r="H5" s="86">
        <f>G5/D5</f>
        <v>0.030864197530864196</v>
      </c>
    </row>
    <row r="6" spans="1:8" ht="29.25" customHeight="1">
      <c r="A6" s="165" t="s">
        <v>607</v>
      </c>
      <c r="B6" s="161"/>
      <c r="C6" s="161"/>
      <c r="D6" s="161"/>
      <c r="E6" s="162"/>
      <c r="F6" s="163"/>
      <c r="G6" s="161"/>
      <c r="H6" s="164"/>
    </row>
    <row r="7" spans="1:8" ht="29.25" customHeight="1">
      <c r="A7" s="165" t="s">
        <v>608</v>
      </c>
      <c r="B7" s="161"/>
      <c r="C7" s="161"/>
      <c r="D7" s="161"/>
      <c r="E7" s="162"/>
      <c r="F7" s="163"/>
      <c r="G7" s="161"/>
      <c r="H7" s="164"/>
    </row>
    <row r="8" spans="1:8" ht="29.25" customHeight="1">
      <c r="A8" s="165" t="s">
        <v>609</v>
      </c>
      <c r="B8" s="161"/>
      <c r="C8" s="161"/>
      <c r="D8" s="161"/>
      <c r="E8" s="162"/>
      <c r="F8" s="163"/>
      <c r="G8" s="161"/>
      <c r="H8" s="164"/>
    </row>
    <row r="9" spans="1:8" ht="29.25" customHeight="1">
      <c r="A9" s="165" t="s">
        <v>610</v>
      </c>
      <c r="B9" s="161"/>
      <c r="C9" s="161"/>
      <c r="D9" s="161"/>
      <c r="E9" s="166"/>
      <c r="F9" s="163"/>
      <c r="G9" s="161"/>
      <c r="H9" s="164"/>
    </row>
    <row r="10" spans="1:8" ht="29.25" customHeight="1">
      <c r="A10" s="90" t="s">
        <v>611</v>
      </c>
      <c r="B10" s="161"/>
      <c r="C10" s="161"/>
      <c r="D10" s="161"/>
      <c r="E10" s="162"/>
      <c r="F10" s="163"/>
      <c r="G10" s="161"/>
      <c r="H10" s="164"/>
    </row>
    <row r="11" spans="1:8" ht="29.25" customHeight="1">
      <c r="A11" s="90" t="s">
        <v>612</v>
      </c>
      <c r="B11" s="161"/>
      <c r="C11" s="161"/>
      <c r="D11" s="161"/>
      <c r="E11" s="162"/>
      <c r="F11" s="163"/>
      <c r="G11" s="161"/>
      <c r="H11" s="164"/>
    </row>
    <row r="12" spans="1:8" ht="29.25" customHeight="1">
      <c r="A12" s="90" t="s">
        <v>613</v>
      </c>
      <c r="B12" s="161"/>
      <c r="C12" s="161"/>
      <c r="D12" s="161"/>
      <c r="E12" s="162"/>
      <c r="F12" s="163"/>
      <c r="G12" s="161"/>
      <c r="H12" s="164"/>
    </row>
    <row r="13" spans="1:8" ht="29.25" customHeight="1">
      <c r="A13" s="90" t="s">
        <v>614</v>
      </c>
      <c r="B13" s="161"/>
      <c r="C13" s="161"/>
      <c r="D13" s="161"/>
      <c r="E13" s="162"/>
      <c r="F13" s="163"/>
      <c r="G13" s="161"/>
      <c r="H13" s="164"/>
    </row>
    <row r="14" spans="1:8" ht="29.25" customHeight="1">
      <c r="A14" s="90" t="s">
        <v>615</v>
      </c>
      <c r="B14" s="161"/>
      <c r="C14" s="161"/>
      <c r="D14" s="161"/>
      <c r="E14" s="162"/>
      <c r="F14" s="163"/>
      <c r="G14" s="161"/>
      <c r="H14" s="164"/>
    </row>
    <row r="15" spans="1:8" ht="29.25" customHeight="1">
      <c r="A15" s="90" t="s">
        <v>616</v>
      </c>
      <c r="B15" s="161"/>
      <c r="C15" s="161">
        <v>31200</v>
      </c>
      <c r="D15" s="161">
        <v>31200</v>
      </c>
      <c r="E15" s="162"/>
      <c r="F15" s="163"/>
      <c r="G15" s="161"/>
      <c r="H15" s="164"/>
    </row>
    <row r="16" spans="1:8" ht="29.25" customHeight="1">
      <c r="A16" s="165" t="s">
        <v>617</v>
      </c>
      <c r="B16" s="161"/>
      <c r="C16" s="161"/>
      <c r="D16" s="161"/>
      <c r="E16" s="162"/>
      <c r="F16" s="163"/>
      <c r="G16" s="161"/>
      <c r="H16" s="164"/>
    </row>
    <row r="17" spans="1:8" ht="29.25" customHeight="1">
      <c r="A17" s="165" t="s">
        <v>618</v>
      </c>
      <c r="B17" s="161"/>
      <c r="C17" s="161"/>
      <c r="D17" s="161"/>
      <c r="E17" s="162"/>
      <c r="F17" s="163"/>
      <c r="G17" s="161"/>
      <c r="H17" s="164"/>
    </row>
    <row r="18" spans="1:8" ht="29.25" customHeight="1">
      <c r="A18" s="165" t="s">
        <v>619</v>
      </c>
      <c r="B18" s="161"/>
      <c r="C18" s="161"/>
      <c r="D18" s="161"/>
      <c r="E18" s="162"/>
      <c r="F18" s="163"/>
      <c r="G18" s="161"/>
      <c r="H18" s="164"/>
    </row>
    <row r="19" spans="1:8" ht="29.25" customHeight="1">
      <c r="A19" s="165" t="s">
        <v>620</v>
      </c>
      <c r="B19" s="161"/>
      <c r="C19" s="161"/>
      <c r="D19" s="161"/>
      <c r="E19" s="162"/>
      <c r="F19" s="163"/>
      <c r="G19" s="161"/>
      <c r="H19" s="164"/>
    </row>
    <row r="20" spans="1:8" ht="29.25" customHeight="1">
      <c r="A20" s="90" t="s">
        <v>621</v>
      </c>
      <c r="B20" s="161"/>
      <c r="C20" s="161"/>
      <c r="D20" s="161"/>
      <c r="E20" s="162"/>
      <c r="F20" s="163"/>
      <c r="G20" s="161"/>
      <c r="H20" s="164"/>
    </row>
    <row r="21" spans="1:8" ht="29.25" customHeight="1">
      <c r="A21" s="90" t="s">
        <v>50</v>
      </c>
      <c r="B21" s="161"/>
      <c r="C21" s="161"/>
      <c r="D21" s="161"/>
      <c r="E21" s="162"/>
      <c r="F21" s="163"/>
      <c r="G21" s="161"/>
      <c r="H21" s="164"/>
    </row>
    <row r="22" spans="1:8" ht="29.25" customHeight="1">
      <c r="A22" s="90" t="s">
        <v>622</v>
      </c>
      <c r="B22" s="161"/>
      <c r="C22" s="161"/>
      <c r="D22" s="161"/>
      <c r="E22" s="162"/>
      <c r="F22" s="163"/>
      <c r="G22" s="161"/>
      <c r="H22" s="164"/>
    </row>
    <row r="23" spans="1:8" ht="29.25" customHeight="1">
      <c r="A23" s="165" t="s">
        <v>623</v>
      </c>
      <c r="B23" s="163">
        <v>1000</v>
      </c>
      <c r="C23" s="163">
        <v>1200</v>
      </c>
      <c r="D23" s="163">
        <v>1200</v>
      </c>
      <c r="E23" s="86">
        <f>D23/B23</f>
        <v>1.2</v>
      </c>
      <c r="F23" s="86">
        <v>0.96</v>
      </c>
      <c r="G23" s="161">
        <v>1000</v>
      </c>
      <c r="H23" s="86">
        <f>G23/D23</f>
        <v>0.8333333333333334</v>
      </c>
    </row>
    <row r="24" spans="1:8" ht="29.25" customHeight="1">
      <c r="A24" s="167" t="s">
        <v>624</v>
      </c>
      <c r="B24" s="168">
        <v>1000</v>
      </c>
      <c r="C24" s="168">
        <v>1200</v>
      </c>
      <c r="D24" s="163">
        <v>1200</v>
      </c>
      <c r="E24" s="86">
        <f>D24/B24</f>
        <v>1.2</v>
      </c>
      <c r="F24" s="86">
        <v>0.96</v>
      </c>
      <c r="G24" s="161">
        <v>1000</v>
      </c>
      <c r="H24" s="86">
        <f>G24/D24</f>
        <v>0.8333333333333334</v>
      </c>
    </row>
    <row r="25" spans="1:8" s="42" customFormat="1" ht="29.25" customHeight="1">
      <c r="A25" s="169" t="s">
        <v>625</v>
      </c>
      <c r="B25" s="170">
        <v>1000</v>
      </c>
      <c r="C25" s="170">
        <v>32400</v>
      </c>
      <c r="D25" s="170">
        <v>32400</v>
      </c>
      <c r="E25" s="86"/>
      <c r="F25" s="86"/>
      <c r="G25" s="161">
        <v>1000</v>
      </c>
      <c r="H25" s="86"/>
    </row>
    <row r="26" spans="1:8" ht="29.25" customHeight="1">
      <c r="A26" s="165" t="s">
        <v>626</v>
      </c>
      <c r="B26" s="161"/>
      <c r="C26" s="161"/>
      <c r="D26" s="161"/>
      <c r="E26" s="162"/>
      <c r="F26" s="163"/>
      <c r="G26" s="171"/>
      <c r="H26" s="172"/>
    </row>
    <row r="27" spans="1:8" ht="29.25" customHeight="1">
      <c r="A27" s="14" t="s">
        <v>627</v>
      </c>
      <c r="B27" s="161"/>
      <c r="C27" s="161"/>
      <c r="D27" s="161"/>
      <c r="E27" s="162"/>
      <c r="F27" s="163"/>
      <c r="G27" s="94"/>
      <c r="H27" s="172"/>
    </row>
    <row r="28" spans="1:8" ht="29.25" customHeight="1">
      <c r="A28" s="165" t="s">
        <v>628</v>
      </c>
      <c r="B28" s="161"/>
      <c r="C28" s="161"/>
      <c r="D28" s="161"/>
      <c r="E28" s="162"/>
      <c r="F28" s="163"/>
      <c r="G28" s="171"/>
      <c r="H28" s="172"/>
    </row>
  </sheetData>
  <sheetProtection/>
  <mergeCells count="4">
    <mergeCell ref="A1:H1"/>
    <mergeCell ref="B3:F3"/>
    <mergeCell ref="G3:H3"/>
    <mergeCell ref="A3:A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0"/>
  <sheetViews>
    <sheetView showGridLines="0" showZeros="0"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4.25"/>
  <cols>
    <col min="1" max="1" width="36.50390625" style="38" customWidth="1"/>
    <col min="2" max="3" width="14.125" style="174" customWidth="1"/>
    <col min="4" max="4" width="36.50390625" style="175" customWidth="1"/>
    <col min="5" max="6" width="14.125" style="175" customWidth="1"/>
    <col min="7" max="7" width="9.00390625" style="38" bestFit="1" customWidth="1"/>
    <col min="8" max="16384" width="9.00390625" style="38" customWidth="1"/>
  </cols>
  <sheetData>
    <row r="1" spans="1:6" ht="48" customHeight="1">
      <c r="A1" s="340" t="s">
        <v>1367</v>
      </c>
      <c r="B1" s="340"/>
      <c r="C1" s="340"/>
      <c r="D1" s="340"/>
      <c r="E1" s="340"/>
      <c r="F1" s="340"/>
    </row>
    <row r="2" spans="1:6" ht="14.25">
      <c r="A2" s="81"/>
      <c r="B2" s="83"/>
      <c r="F2" s="176" t="s">
        <v>2</v>
      </c>
    </row>
    <row r="3" spans="1:6" ht="37.5" customHeight="1">
      <c r="A3" s="3" t="s">
        <v>3</v>
      </c>
      <c r="B3" s="177" t="s">
        <v>1335</v>
      </c>
      <c r="C3" s="177" t="s">
        <v>1336</v>
      </c>
      <c r="D3" s="3" t="s">
        <v>3</v>
      </c>
      <c r="E3" s="177" t="s">
        <v>1335</v>
      </c>
      <c r="F3" s="177" t="s">
        <v>1336</v>
      </c>
    </row>
    <row r="4" spans="1:6" ht="31.5" customHeight="1">
      <c r="A4" s="14" t="s">
        <v>606</v>
      </c>
      <c r="B4" s="178">
        <v>32400</v>
      </c>
      <c r="C4" s="179">
        <v>1000</v>
      </c>
      <c r="D4" s="180" t="s">
        <v>46</v>
      </c>
      <c r="E4" s="179">
        <v>31200</v>
      </c>
      <c r="F4" s="179"/>
    </row>
    <row r="5" spans="1:6" ht="31.5" customHeight="1">
      <c r="A5" s="181" t="s">
        <v>43</v>
      </c>
      <c r="B5" s="97"/>
      <c r="C5" s="179"/>
      <c r="D5" s="182" t="s">
        <v>629</v>
      </c>
      <c r="E5" s="179"/>
      <c r="F5" s="179"/>
    </row>
    <row r="6" spans="1:6" ht="31.5" customHeight="1">
      <c r="A6" s="183" t="s">
        <v>630</v>
      </c>
      <c r="B6" s="97"/>
      <c r="C6" s="179"/>
      <c r="D6" s="184" t="s">
        <v>631</v>
      </c>
      <c r="E6" s="179"/>
      <c r="F6" s="179"/>
    </row>
    <row r="7" spans="1:6" ht="31.5" customHeight="1">
      <c r="A7" s="39" t="s">
        <v>632</v>
      </c>
      <c r="B7" s="97"/>
      <c r="C7" s="179"/>
      <c r="D7" s="184" t="s">
        <v>633</v>
      </c>
      <c r="E7" s="179"/>
      <c r="F7" s="179"/>
    </row>
    <row r="8" spans="1:6" ht="31.5" customHeight="1">
      <c r="A8" s="39" t="s">
        <v>634</v>
      </c>
      <c r="B8" s="97"/>
      <c r="C8" s="179"/>
      <c r="D8" s="184" t="s">
        <v>635</v>
      </c>
      <c r="E8" s="179"/>
      <c r="F8" s="179"/>
    </row>
    <row r="9" spans="1:6" ht="31.5" customHeight="1">
      <c r="A9" s="39" t="s">
        <v>636</v>
      </c>
      <c r="B9" s="179"/>
      <c r="C9" s="179"/>
      <c r="D9" s="184" t="s">
        <v>637</v>
      </c>
      <c r="E9" s="179"/>
      <c r="F9" s="179"/>
    </row>
    <row r="10" spans="1:6" ht="31.5" customHeight="1">
      <c r="A10" s="43" t="s">
        <v>44</v>
      </c>
      <c r="B10" s="179"/>
      <c r="C10" s="179"/>
      <c r="D10" s="182" t="s">
        <v>638</v>
      </c>
      <c r="E10" s="179"/>
      <c r="F10" s="179"/>
    </row>
    <row r="11" spans="1:6" ht="31.5" customHeight="1">
      <c r="A11" s="183" t="s">
        <v>639</v>
      </c>
      <c r="B11" s="179"/>
      <c r="C11" s="179"/>
      <c r="D11" s="184" t="s">
        <v>640</v>
      </c>
      <c r="E11" s="179"/>
      <c r="F11" s="179"/>
    </row>
    <row r="12" spans="1:6" ht="31.5" customHeight="1">
      <c r="A12" s="39" t="s">
        <v>641</v>
      </c>
      <c r="B12" s="179"/>
      <c r="C12" s="179"/>
      <c r="D12" s="184" t="s">
        <v>642</v>
      </c>
      <c r="E12" s="179"/>
      <c r="F12" s="179"/>
    </row>
    <row r="13" spans="1:6" ht="31.5" customHeight="1">
      <c r="A13" s="39" t="s">
        <v>643</v>
      </c>
      <c r="B13" s="179"/>
      <c r="C13" s="179"/>
      <c r="D13" s="184" t="s">
        <v>644</v>
      </c>
      <c r="E13" s="179"/>
      <c r="F13" s="179"/>
    </row>
    <row r="14" spans="1:6" ht="31.5" customHeight="1">
      <c r="A14" s="183" t="s">
        <v>645</v>
      </c>
      <c r="B14" s="179"/>
      <c r="C14" s="179"/>
      <c r="D14" s="184" t="s">
        <v>646</v>
      </c>
      <c r="E14" s="179"/>
      <c r="F14" s="179"/>
    </row>
    <row r="15" spans="1:6" ht="31.5" customHeight="1">
      <c r="A15" s="39" t="s">
        <v>643</v>
      </c>
      <c r="B15" s="179"/>
      <c r="C15" s="179"/>
      <c r="D15" s="184" t="s">
        <v>647</v>
      </c>
      <c r="E15" s="179"/>
      <c r="F15" s="179"/>
    </row>
    <row r="16" spans="1:6" ht="31.5" customHeight="1">
      <c r="A16" s="39" t="s">
        <v>648</v>
      </c>
      <c r="B16" s="179"/>
      <c r="C16" s="179"/>
      <c r="D16" s="180" t="s">
        <v>749</v>
      </c>
      <c r="E16" s="179">
        <v>31200</v>
      </c>
      <c r="F16" s="179"/>
    </row>
    <row r="17" spans="1:6" ht="31.5" customHeight="1">
      <c r="A17" s="39" t="s">
        <v>640</v>
      </c>
      <c r="B17" s="179"/>
      <c r="C17" s="179"/>
      <c r="D17" s="180" t="s">
        <v>49</v>
      </c>
      <c r="E17" s="179"/>
      <c r="F17" s="179"/>
    </row>
    <row r="18" spans="1:6" ht="31.5" customHeight="1">
      <c r="A18" s="183" t="s">
        <v>649</v>
      </c>
      <c r="B18" s="179"/>
      <c r="C18" s="179"/>
      <c r="D18" s="182" t="s">
        <v>650</v>
      </c>
      <c r="E18" s="179"/>
      <c r="F18" s="179"/>
    </row>
    <row r="19" spans="1:6" ht="31.5" customHeight="1">
      <c r="A19" s="183" t="s">
        <v>651</v>
      </c>
      <c r="B19" s="179"/>
      <c r="C19" s="179"/>
      <c r="D19" s="184" t="s">
        <v>652</v>
      </c>
      <c r="E19" s="179"/>
      <c r="F19" s="179"/>
    </row>
    <row r="20" spans="1:6" ht="31.5" customHeight="1">
      <c r="A20" s="39" t="s">
        <v>653</v>
      </c>
      <c r="B20" s="179"/>
      <c r="C20" s="179"/>
      <c r="D20" s="182" t="s">
        <v>654</v>
      </c>
      <c r="E20" s="179"/>
      <c r="F20" s="179"/>
    </row>
    <row r="21" spans="1:6" ht="31.5" customHeight="1">
      <c r="A21" s="39" t="s">
        <v>655</v>
      </c>
      <c r="B21" s="179"/>
      <c r="C21" s="179"/>
      <c r="D21" s="184" t="s">
        <v>656</v>
      </c>
      <c r="E21" s="179"/>
      <c r="F21" s="179"/>
    </row>
    <row r="22" spans="1:6" ht="31.5" customHeight="1">
      <c r="A22" s="183" t="s">
        <v>657</v>
      </c>
      <c r="B22" s="179"/>
      <c r="C22" s="179"/>
      <c r="D22" s="184" t="s">
        <v>658</v>
      </c>
      <c r="E22" s="179"/>
      <c r="F22" s="179"/>
    </row>
    <row r="23" spans="1:6" ht="31.5" customHeight="1">
      <c r="A23" s="39" t="s">
        <v>659</v>
      </c>
      <c r="B23" s="179"/>
      <c r="C23" s="179"/>
      <c r="D23" s="184" t="s">
        <v>660</v>
      </c>
      <c r="E23" s="179"/>
      <c r="F23" s="179"/>
    </row>
    <row r="24" spans="1:6" ht="31.5" customHeight="1">
      <c r="A24" s="43" t="s">
        <v>48</v>
      </c>
      <c r="B24" s="179"/>
      <c r="C24" s="179"/>
      <c r="D24" s="182" t="s">
        <v>661</v>
      </c>
      <c r="E24" s="179"/>
      <c r="F24" s="179"/>
    </row>
    <row r="25" spans="1:6" ht="31.5" customHeight="1">
      <c r="A25" s="183" t="s">
        <v>662</v>
      </c>
      <c r="B25" s="179"/>
      <c r="C25" s="179"/>
      <c r="D25" s="184" t="s">
        <v>663</v>
      </c>
      <c r="E25" s="179"/>
      <c r="F25" s="179"/>
    </row>
    <row r="26" spans="1:6" ht="31.5" customHeight="1">
      <c r="A26" s="39" t="s">
        <v>664</v>
      </c>
      <c r="B26" s="179"/>
      <c r="C26" s="179"/>
      <c r="D26" s="184" t="s">
        <v>665</v>
      </c>
      <c r="E26" s="179"/>
      <c r="F26" s="179"/>
    </row>
    <row r="27" spans="1:6" ht="31.5" customHeight="1">
      <c r="A27" s="39" t="s">
        <v>666</v>
      </c>
      <c r="B27" s="179"/>
      <c r="C27" s="179"/>
      <c r="D27" s="184" t="s">
        <v>667</v>
      </c>
      <c r="E27" s="179"/>
      <c r="F27" s="179"/>
    </row>
    <row r="28" spans="1:6" ht="31.5" customHeight="1">
      <c r="A28" s="39" t="s">
        <v>668</v>
      </c>
      <c r="B28" s="179"/>
      <c r="C28" s="179"/>
      <c r="D28" s="90" t="s">
        <v>50</v>
      </c>
      <c r="E28" s="185"/>
      <c r="F28" s="185"/>
    </row>
    <row r="29" spans="1:6" ht="31.5" customHeight="1">
      <c r="A29" s="183" t="s">
        <v>669</v>
      </c>
      <c r="B29" s="179"/>
      <c r="C29" s="179"/>
      <c r="D29" s="90" t="s">
        <v>622</v>
      </c>
      <c r="E29" s="185"/>
      <c r="F29" s="185"/>
    </row>
    <row r="30" spans="1:6" ht="31.5" customHeight="1">
      <c r="A30" s="39" t="s">
        <v>670</v>
      </c>
      <c r="B30" s="179"/>
      <c r="C30" s="179"/>
      <c r="D30" s="180" t="s">
        <v>55</v>
      </c>
      <c r="E30" s="178">
        <f>SUM(E31:E32)</f>
        <v>1200</v>
      </c>
      <c r="F30" s="179">
        <v>1000</v>
      </c>
    </row>
    <row r="31" spans="1:6" ht="31.5" customHeight="1">
      <c r="A31" s="39" t="s">
        <v>671</v>
      </c>
      <c r="B31" s="179"/>
      <c r="C31" s="179"/>
      <c r="D31" s="184" t="s">
        <v>672</v>
      </c>
      <c r="E31" s="178">
        <v>800</v>
      </c>
      <c r="F31" s="179">
        <v>600</v>
      </c>
    </row>
    <row r="32" spans="1:6" ht="31.5" customHeight="1">
      <c r="A32" s="39" t="s">
        <v>673</v>
      </c>
      <c r="B32" s="179"/>
      <c r="C32" s="179"/>
      <c r="D32" s="184" t="s">
        <v>674</v>
      </c>
      <c r="E32" s="178">
        <v>400</v>
      </c>
      <c r="F32" s="179">
        <v>400</v>
      </c>
    </row>
    <row r="33" spans="1:6" ht="31.5" customHeight="1">
      <c r="A33" s="39" t="s">
        <v>675</v>
      </c>
      <c r="B33" s="179"/>
      <c r="C33" s="179"/>
      <c r="D33" s="184" t="s">
        <v>676</v>
      </c>
      <c r="E33" s="179"/>
      <c r="F33" s="179"/>
    </row>
    <row r="34" spans="1:6" ht="31.5" customHeight="1">
      <c r="A34" s="183" t="s">
        <v>677</v>
      </c>
      <c r="B34" s="179"/>
      <c r="C34" s="179"/>
      <c r="D34" s="184" t="s">
        <v>678</v>
      </c>
      <c r="E34" s="179"/>
      <c r="F34" s="179"/>
    </row>
    <row r="35" spans="1:6" ht="34.5">
      <c r="A35" s="47"/>
      <c r="B35" s="186"/>
      <c r="C35" s="186"/>
      <c r="D35" s="184" t="s">
        <v>679</v>
      </c>
      <c r="E35" s="179"/>
      <c r="F35" s="179"/>
    </row>
    <row r="36" spans="1:6" ht="34.5">
      <c r="A36" s="47"/>
      <c r="B36" s="186"/>
      <c r="C36" s="186"/>
      <c r="D36" s="184" t="s">
        <v>680</v>
      </c>
      <c r="E36" s="179"/>
      <c r="F36" s="179"/>
    </row>
    <row r="190" spans="2:3" ht="14.25">
      <c r="B190" s="175"/>
      <c r="C190" s="175"/>
    </row>
    <row r="191" spans="2:3" ht="14.25">
      <c r="B191" s="175"/>
      <c r="C191" s="175"/>
    </row>
    <row r="192" spans="2:3" ht="14.25">
      <c r="B192" s="175"/>
      <c r="C192" s="175"/>
    </row>
    <row r="193" spans="2:3" ht="14.25">
      <c r="B193" s="175"/>
      <c r="C193" s="175"/>
    </row>
    <row r="194" spans="2:3" ht="14.25">
      <c r="B194" s="175"/>
      <c r="C194" s="175"/>
    </row>
    <row r="195" spans="2:3" ht="14.25">
      <c r="B195" s="175"/>
      <c r="C195" s="175"/>
    </row>
    <row r="196" spans="2:3" ht="14.25">
      <c r="B196" s="175"/>
      <c r="C196" s="175"/>
    </row>
    <row r="197" spans="2:3" ht="14.25">
      <c r="B197" s="175"/>
      <c r="C197" s="175"/>
    </row>
    <row r="198" spans="2:3" ht="14.25">
      <c r="B198" s="175"/>
      <c r="C198" s="175"/>
    </row>
    <row r="199" spans="2:3" ht="14.25">
      <c r="B199" s="175"/>
      <c r="C199" s="175"/>
    </row>
    <row r="200" spans="2:3" ht="14.25">
      <c r="B200" s="175"/>
      <c r="C200" s="175"/>
    </row>
    <row r="201" spans="2:3" ht="14.25">
      <c r="B201" s="175"/>
      <c r="C201" s="175"/>
    </row>
    <row r="202" spans="2:3" ht="14.25">
      <c r="B202" s="175"/>
      <c r="C202" s="175"/>
    </row>
    <row r="203" spans="2:3" ht="14.25">
      <c r="B203" s="175"/>
      <c r="C203" s="175"/>
    </row>
    <row r="204" spans="2:3" ht="14.25">
      <c r="B204" s="175"/>
      <c r="C204" s="175"/>
    </row>
    <row r="205" spans="2:3" ht="14.25">
      <c r="B205" s="175"/>
      <c r="C205" s="175"/>
    </row>
    <row r="206" spans="2:3" ht="14.25">
      <c r="B206" s="175"/>
      <c r="C206" s="175"/>
    </row>
    <row r="207" spans="2:3" ht="14.25">
      <c r="B207" s="175"/>
      <c r="C207" s="175"/>
    </row>
    <row r="208" spans="2:3" ht="14.25">
      <c r="B208" s="175"/>
      <c r="C208" s="175"/>
    </row>
    <row r="209" spans="2:3" ht="14.25">
      <c r="B209" s="175"/>
      <c r="C209" s="175"/>
    </row>
    <row r="210" spans="2:3" ht="14.25">
      <c r="B210" s="175"/>
      <c r="C210" s="175"/>
    </row>
    <row r="211" spans="2:3" ht="14.25">
      <c r="B211" s="175"/>
      <c r="C211" s="175"/>
    </row>
    <row r="212" spans="2:3" ht="14.25">
      <c r="B212" s="175"/>
      <c r="C212" s="175"/>
    </row>
    <row r="213" spans="2:3" ht="14.25">
      <c r="B213" s="175"/>
      <c r="C213" s="175"/>
    </row>
    <row r="214" spans="2:3" ht="14.25">
      <c r="B214" s="175"/>
      <c r="C214" s="175"/>
    </row>
    <row r="215" spans="2:3" ht="14.25">
      <c r="B215" s="175"/>
      <c r="C215" s="175"/>
    </row>
    <row r="216" spans="2:3" ht="14.25">
      <c r="B216" s="175"/>
      <c r="C216" s="175"/>
    </row>
    <row r="217" spans="2:3" ht="14.25">
      <c r="B217" s="175"/>
      <c r="C217" s="175"/>
    </row>
    <row r="218" spans="2:3" ht="14.25">
      <c r="B218" s="175"/>
      <c r="C218" s="175"/>
    </row>
    <row r="219" spans="2:3" ht="14.25">
      <c r="B219" s="175"/>
      <c r="C219" s="175"/>
    </row>
    <row r="220" spans="2:3" ht="14.25">
      <c r="B220" s="175"/>
      <c r="C220" s="175"/>
    </row>
    <row r="221" spans="2:3" ht="14.25">
      <c r="B221" s="175"/>
      <c r="C221" s="175"/>
    </row>
    <row r="222" spans="2:3" ht="14.25">
      <c r="B222" s="175"/>
      <c r="C222" s="175"/>
    </row>
    <row r="223" spans="2:3" ht="14.25">
      <c r="B223" s="175"/>
      <c r="C223" s="175"/>
    </row>
    <row r="224" spans="2:3" ht="14.25">
      <c r="B224" s="175"/>
      <c r="C224" s="175"/>
    </row>
    <row r="225" spans="2:3" ht="14.25">
      <c r="B225" s="175"/>
      <c r="C225" s="175"/>
    </row>
    <row r="226" spans="2:3" ht="14.25">
      <c r="B226" s="175"/>
      <c r="C226" s="175"/>
    </row>
    <row r="227" spans="2:3" ht="14.25">
      <c r="B227" s="175"/>
      <c r="C227" s="175"/>
    </row>
    <row r="228" spans="2:3" ht="14.25">
      <c r="B228" s="175"/>
      <c r="C228" s="175"/>
    </row>
    <row r="229" spans="2:3" ht="14.25">
      <c r="B229" s="175"/>
      <c r="C229" s="175"/>
    </row>
    <row r="230" spans="2:3" ht="14.25">
      <c r="B230" s="175"/>
      <c r="C230" s="175"/>
    </row>
  </sheetData>
  <sheetProtection/>
  <mergeCells count="1">
    <mergeCell ref="A1:F1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92" r:id="rId1"/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view="pageBreakPreview" zoomScaleNormal="70" zoomScaleSheetLayoutView="100" zoomScalePageLayoutView="0" workbookViewId="0" topLeftCell="A1">
      <selection activeCell="A13" sqref="A13"/>
    </sheetView>
  </sheetViews>
  <sheetFormatPr defaultColWidth="9.00390625" defaultRowHeight="14.25"/>
  <cols>
    <col min="1" max="1" width="37.125" style="140" customWidth="1"/>
    <col min="2" max="2" width="40.50390625" style="140" customWidth="1"/>
    <col min="3" max="16384" width="9.00390625" style="140" customWidth="1"/>
  </cols>
  <sheetData>
    <row r="1" spans="1:2" ht="27">
      <c r="A1" s="345" t="s">
        <v>1338</v>
      </c>
      <c r="B1" s="345"/>
    </row>
    <row r="2" spans="1:2" ht="18.75">
      <c r="A2" s="187"/>
      <c r="B2" s="188" t="s">
        <v>2</v>
      </c>
    </row>
    <row r="3" spans="1:2" ht="29.25" customHeight="1">
      <c r="A3" s="189" t="s">
        <v>583</v>
      </c>
      <c r="B3" s="307" t="s">
        <v>1337</v>
      </c>
    </row>
    <row r="4" spans="1:2" ht="29.25" customHeight="1">
      <c r="A4" s="190" t="s">
        <v>681</v>
      </c>
      <c r="B4" s="190">
        <v>1000</v>
      </c>
    </row>
    <row r="5" spans="1:2" ht="29.25" customHeight="1">
      <c r="A5" s="190" t="s">
        <v>682</v>
      </c>
      <c r="B5" s="190">
        <v>1000</v>
      </c>
    </row>
    <row r="6" ht="29.25" customHeight="1">
      <c r="A6" s="324" t="s">
        <v>1360</v>
      </c>
    </row>
  </sheetData>
  <sheetProtection/>
  <mergeCells count="1">
    <mergeCell ref="A1:B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view="pageBreakPreview" zoomScaleNormal="85"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41.25390625" style="140" customWidth="1"/>
    <col min="2" max="2" width="23.125" style="140" customWidth="1"/>
    <col min="3" max="3" width="16.25390625" style="140" customWidth="1"/>
    <col min="4" max="4" width="22.75390625" style="140" customWidth="1"/>
    <col min="5" max="16384" width="9.00390625" style="140" customWidth="1"/>
  </cols>
  <sheetData>
    <row r="1" spans="1:4" ht="27">
      <c r="A1" s="345" t="s">
        <v>1370</v>
      </c>
      <c r="B1" s="345"/>
      <c r="C1" s="345"/>
      <c r="D1" s="345"/>
    </row>
    <row r="2" spans="1:2" ht="43.5" customHeight="1">
      <c r="A2" s="187"/>
      <c r="B2" s="188" t="s">
        <v>2</v>
      </c>
    </row>
    <row r="3" spans="1:4" ht="29.25" customHeight="1">
      <c r="A3" s="339" t="s">
        <v>3</v>
      </c>
      <c r="B3" s="348" t="s">
        <v>1346</v>
      </c>
      <c r="C3" s="348"/>
      <c r="D3" s="348"/>
    </row>
    <row r="4" spans="1:4" ht="29.25" customHeight="1">
      <c r="A4" s="339"/>
      <c r="B4" s="315" t="s">
        <v>585</v>
      </c>
      <c r="C4" s="315" t="s">
        <v>1347</v>
      </c>
      <c r="D4" s="316" t="s">
        <v>1348</v>
      </c>
    </row>
    <row r="5" spans="1:4" ht="29.25" customHeight="1">
      <c r="A5" s="319" t="s">
        <v>1353</v>
      </c>
      <c r="B5" s="318">
        <v>30000</v>
      </c>
      <c r="C5" s="318">
        <v>30000</v>
      </c>
      <c r="D5" s="326">
        <v>0</v>
      </c>
    </row>
    <row r="6" spans="1:4" ht="29.25" customHeight="1">
      <c r="A6" s="319" t="s">
        <v>1354</v>
      </c>
      <c r="B6" s="318">
        <v>60000</v>
      </c>
      <c r="C6" s="318">
        <v>60000</v>
      </c>
      <c r="D6" s="326">
        <v>0</v>
      </c>
    </row>
    <row r="7" spans="1:4" ht="29.25" customHeight="1">
      <c r="A7" s="319" t="s">
        <v>1355</v>
      </c>
      <c r="B7" s="318">
        <v>30000</v>
      </c>
      <c r="C7" s="318">
        <v>30000</v>
      </c>
      <c r="D7" s="326">
        <v>0</v>
      </c>
    </row>
    <row r="8" spans="1:4" ht="29.25" customHeight="1">
      <c r="A8" s="319" t="s">
        <v>1356</v>
      </c>
      <c r="B8" s="318">
        <v>0</v>
      </c>
      <c r="C8" s="318">
        <v>0</v>
      </c>
      <c r="D8" s="326">
        <v>0</v>
      </c>
    </row>
    <row r="9" spans="1:4" ht="29.25" customHeight="1">
      <c r="A9" s="325" t="s">
        <v>1371</v>
      </c>
      <c r="B9" s="318">
        <v>2283</v>
      </c>
      <c r="C9" s="318">
        <v>2283</v>
      </c>
      <c r="D9" s="326"/>
    </row>
    <row r="10" spans="1:4" ht="29.25" customHeight="1">
      <c r="A10" s="325" t="s">
        <v>1372</v>
      </c>
      <c r="B10" s="318">
        <v>60000</v>
      </c>
      <c r="C10" s="318">
        <v>60000</v>
      </c>
      <c r="D10" s="326">
        <v>0</v>
      </c>
    </row>
    <row r="11" spans="1:4" ht="29.25" customHeight="1">
      <c r="A11" s="325" t="s">
        <v>1373</v>
      </c>
      <c r="B11" s="327"/>
      <c r="C11" s="327"/>
      <c r="D11" s="327"/>
    </row>
    <row r="12" spans="1:4" ht="29.25" customHeight="1">
      <c r="A12" s="325" t="s">
        <v>1374</v>
      </c>
      <c r="B12" s="327">
        <v>2283</v>
      </c>
      <c r="C12" s="327">
        <v>2283</v>
      </c>
      <c r="D12" s="327"/>
    </row>
    <row r="13" ht="29.25" customHeight="1">
      <c r="A13" s="324" t="s">
        <v>1366</v>
      </c>
    </row>
  </sheetData>
  <sheetProtection/>
  <mergeCells count="3">
    <mergeCell ref="A1:D1"/>
    <mergeCell ref="A3:A4"/>
    <mergeCell ref="B3:D3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H3" sqref="H3"/>
    </sheetView>
  </sheetViews>
  <sheetFormatPr defaultColWidth="9.00390625" defaultRowHeight="14.25"/>
  <cols>
    <col min="1" max="5" width="9.00390625" style="29" bestFit="1" customWidth="1"/>
    <col min="6" max="6" width="26.375" style="29" bestFit="1" customWidth="1"/>
    <col min="7" max="7" width="9.00390625" style="29" bestFit="1" customWidth="1"/>
    <col min="8" max="16384" width="9.00390625" style="29" customWidth="1"/>
  </cols>
  <sheetData>
    <row r="1" spans="10:11" ht="14.25">
      <c r="J1" s="329"/>
      <c r="K1" s="329"/>
    </row>
    <row r="2" spans="1:11" ht="71.25" customHeight="1">
      <c r="A2" s="330"/>
      <c r="B2" s="330"/>
      <c r="C2" s="330"/>
      <c r="D2" s="30"/>
      <c r="E2" s="30"/>
      <c r="J2" s="331"/>
      <c r="K2" s="331"/>
    </row>
    <row r="3" spans="1:11" ht="71.25" customHeight="1">
      <c r="A3" s="40"/>
      <c r="B3" s="40"/>
      <c r="C3" s="40"/>
      <c r="D3" s="30"/>
      <c r="E3" s="30"/>
      <c r="J3" s="41"/>
      <c r="K3" s="41"/>
    </row>
    <row r="4" spans="1:11" ht="157.5" customHeight="1">
      <c r="A4" s="332" t="s">
        <v>716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6" spans="5:7" ht="14.25" customHeight="1">
      <c r="E6" s="334"/>
      <c r="F6" s="334"/>
      <c r="G6" s="334"/>
    </row>
    <row r="7" spans="5:7" ht="14.25" customHeight="1">
      <c r="E7" s="334"/>
      <c r="F7" s="334"/>
      <c r="G7" s="334"/>
    </row>
    <row r="8" spans="5:7" ht="14.25" customHeight="1">
      <c r="E8" s="334"/>
      <c r="F8" s="334"/>
      <c r="G8" s="334"/>
    </row>
    <row r="9" spans="1:11" ht="6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</row>
    <row r="10" spans="1:11" ht="14.25" hidden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</row>
    <row r="11" spans="1:11" ht="14.25" hidden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</row>
    <row r="12" spans="1:11" ht="14.25" hidden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</row>
    <row r="13" spans="1:11" ht="14.25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</row>
    <row r="14" spans="1:11" ht="14.25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</row>
    <row r="15" spans="1:11" ht="14.25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</row>
    <row r="16" spans="1:11" ht="14.25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</row>
    <row r="17" spans="1:11" ht="14.25">
      <c r="A17" s="335"/>
      <c r="B17" s="335"/>
      <c r="C17" s="335"/>
      <c r="D17" s="335"/>
      <c r="E17" s="335"/>
      <c r="F17" s="335"/>
      <c r="G17" s="335"/>
      <c r="H17" s="335"/>
      <c r="I17" s="335"/>
      <c r="J17" s="335"/>
      <c r="K17" s="335"/>
    </row>
    <row r="22" ht="101.25" customHeight="1"/>
    <row r="23" ht="11.25" customHeight="1"/>
    <row r="26" ht="27">
      <c r="F26" s="31"/>
    </row>
    <row r="28" spans="1:11" ht="4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5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</row>
    <row r="30" spans="1:11" ht="35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35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5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</row>
    <row r="35" spans="1:11" ht="35.25" customHeight="1">
      <c r="A35" s="333"/>
      <c r="B35" s="333"/>
      <c r="C35" s="333"/>
      <c r="D35" s="333"/>
      <c r="E35" s="333"/>
      <c r="F35" s="333"/>
      <c r="G35" s="333"/>
      <c r="H35" s="333"/>
      <c r="I35" s="333"/>
      <c r="J35" s="333"/>
      <c r="K35" s="333"/>
    </row>
    <row r="36" spans="6:11" ht="3.75" customHeight="1">
      <c r="F36" s="35"/>
      <c r="G36" s="35"/>
      <c r="H36" s="35"/>
      <c r="I36" s="35"/>
      <c r="J36" s="35"/>
      <c r="K36" s="35"/>
    </row>
    <row r="37" spans="6:11" ht="14.25" customHeight="1" hidden="1">
      <c r="F37" s="35"/>
      <c r="G37" s="35"/>
      <c r="H37" s="35"/>
      <c r="I37" s="35"/>
      <c r="J37" s="35"/>
      <c r="K37" s="35"/>
    </row>
    <row r="38" spans="6:11" ht="14.25" customHeight="1" hidden="1">
      <c r="F38" s="35"/>
      <c r="G38" s="35"/>
      <c r="H38" s="35"/>
      <c r="I38" s="35"/>
      <c r="J38" s="35"/>
      <c r="K38" s="35"/>
    </row>
    <row r="39" spans="6:11" ht="23.25" customHeight="1">
      <c r="F39" s="35"/>
      <c r="G39" s="35"/>
      <c r="H39" s="35"/>
      <c r="I39" s="35"/>
      <c r="J39" s="35"/>
      <c r="K39" s="35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showGridLines="0" view="pageBreakPreview" zoomScale="115" zoomScaleSheetLayoutView="115" zoomScalePageLayoutView="0" workbookViewId="0" topLeftCell="A1">
      <selection activeCell="D5" sqref="D5"/>
    </sheetView>
  </sheetViews>
  <sheetFormatPr defaultColWidth="9.00390625" defaultRowHeight="14.25"/>
  <cols>
    <col min="1" max="1" width="38.375" style="140" customWidth="1"/>
    <col min="2" max="2" width="23.125" style="140" customWidth="1"/>
    <col min="3" max="3" width="20.00390625" style="140" customWidth="1"/>
    <col min="4" max="4" width="22.50390625" style="140" customWidth="1"/>
    <col min="5" max="5" width="9.00390625" style="140" bestFit="1" customWidth="1"/>
    <col min="6" max="16384" width="9.00390625" style="140" customWidth="1"/>
  </cols>
  <sheetData>
    <row r="1" spans="1:4" ht="27">
      <c r="A1" s="349" t="s">
        <v>1341</v>
      </c>
      <c r="B1" s="349"/>
      <c r="C1" s="349"/>
      <c r="D1" s="349"/>
    </row>
    <row r="2" spans="1:4" ht="25.5">
      <c r="A2" s="259"/>
      <c r="B2" s="260"/>
      <c r="C2" s="261"/>
      <c r="D2" s="276" t="s">
        <v>2</v>
      </c>
    </row>
    <row r="3" spans="1:4" ht="39" customHeight="1">
      <c r="A3" s="262" t="s">
        <v>583</v>
      </c>
      <c r="B3" s="322" t="s">
        <v>1357</v>
      </c>
      <c r="C3" s="322" t="s">
        <v>1336</v>
      </c>
      <c r="D3" s="323" t="s">
        <v>717</v>
      </c>
    </row>
    <row r="4" spans="1:4" ht="25.5" customHeight="1">
      <c r="A4" s="264" t="s">
        <v>718</v>
      </c>
      <c r="B4" s="265">
        <f>B5+B17+B18</f>
        <v>0</v>
      </c>
      <c r="C4" s="265">
        <f>C5+C17+C18</f>
        <v>60</v>
      </c>
      <c r="D4" s="266"/>
    </row>
    <row r="5" spans="1:4" ht="25.5" customHeight="1">
      <c r="A5" s="279" t="s">
        <v>751</v>
      </c>
      <c r="B5" s="265">
        <f>SUM(B6:B16)</f>
        <v>0</v>
      </c>
      <c r="C5" s="265">
        <f>SUM(C6:C16)</f>
        <v>60</v>
      </c>
      <c r="D5" s="266"/>
    </row>
    <row r="6" spans="1:4" ht="25.5" customHeight="1">
      <c r="A6" s="320" t="s">
        <v>719</v>
      </c>
      <c r="B6" s="265">
        <v>0</v>
      </c>
      <c r="C6" s="265">
        <v>0</v>
      </c>
      <c r="D6" s="266"/>
    </row>
    <row r="7" spans="1:4" ht="25.5" customHeight="1">
      <c r="A7" s="320" t="s">
        <v>720</v>
      </c>
      <c r="B7" s="265">
        <v>0</v>
      </c>
      <c r="C7" s="265">
        <v>0</v>
      </c>
      <c r="D7" s="266"/>
    </row>
    <row r="8" spans="1:4" ht="25.5" customHeight="1">
      <c r="A8" s="320" t="s">
        <v>721</v>
      </c>
      <c r="B8" s="265">
        <v>0</v>
      </c>
      <c r="C8" s="265">
        <v>0</v>
      </c>
      <c r="D8" s="266"/>
    </row>
    <row r="9" spans="1:4" ht="25.5" customHeight="1">
      <c r="A9" s="320" t="s">
        <v>722</v>
      </c>
      <c r="B9" s="265">
        <v>0</v>
      </c>
      <c r="C9" s="265">
        <v>0</v>
      </c>
      <c r="D9" s="266"/>
    </row>
    <row r="10" spans="1:4" ht="25.5" customHeight="1">
      <c r="A10" s="320" t="s">
        <v>723</v>
      </c>
      <c r="B10" s="265">
        <v>0</v>
      </c>
      <c r="C10" s="265">
        <v>0</v>
      </c>
      <c r="D10" s="266"/>
    </row>
    <row r="11" spans="1:4" ht="25.5" customHeight="1">
      <c r="A11" s="320" t="s">
        <v>724</v>
      </c>
      <c r="B11" s="265">
        <v>0</v>
      </c>
      <c r="C11" s="265">
        <v>60</v>
      </c>
      <c r="D11" s="266"/>
    </row>
    <row r="12" spans="1:4" ht="25.5" customHeight="1">
      <c r="A12" s="320" t="s">
        <v>725</v>
      </c>
      <c r="B12" s="265">
        <v>0</v>
      </c>
      <c r="C12" s="265">
        <v>0</v>
      </c>
      <c r="D12" s="266"/>
    </row>
    <row r="13" spans="1:4" ht="25.5" customHeight="1">
      <c r="A13" s="320" t="s">
        <v>726</v>
      </c>
      <c r="B13" s="265">
        <v>0</v>
      </c>
      <c r="C13" s="265">
        <v>0</v>
      </c>
      <c r="D13" s="266"/>
    </row>
    <row r="14" spans="1:4" ht="25.5" customHeight="1">
      <c r="A14" s="320" t="s">
        <v>727</v>
      </c>
      <c r="B14" s="265">
        <v>0</v>
      </c>
      <c r="C14" s="265">
        <v>0</v>
      </c>
      <c r="D14" s="266"/>
    </row>
    <row r="15" spans="1:4" ht="25.5" customHeight="1">
      <c r="A15" s="320" t="s">
        <v>728</v>
      </c>
      <c r="B15" s="265">
        <v>0</v>
      </c>
      <c r="C15" s="265">
        <v>0</v>
      </c>
      <c r="D15" s="266"/>
    </row>
    <row r="16" spans="1:4" ht="25.5" customHeight="1">
      <c r="A16" s="320" t="s">
        <v>729</v>
      </c>
      <c r="B16" s="265">
        <v>0</v>
      </c>
      <c r="C16" s="265">
        <v>0</v>
      </c>
      <c r="D16" s="266"/>
    </row>
    <row r="17" spans="1:4" ht="25.5" customHeight="1">
      <c r="A17" s="279" t="s">
        <v>730</v>
      </c>
      <c r="B17" s="265">
        <v>0</v>
      </c>
      <c r="C17" s="265">
        <v>0</v>
      </c>
      <c r="D17" s="266"/>
    </row>
    <row r="18" spans="1:4" ht="25.5" customHeight="1">
      <c r="A18" s="280" t="s">
        <v>731</v>
      </c>
      <c r="B18" s="267">
        <v>0</v>
      </c>
      <c r="C18" s="267">
        <v>0</v>
      </c>
      <c r="D18" s="268"/>
    </row>
    <row r="19" spans="1:4" ht="21" customHeight="1">
      <c r="A19" s="269" t="s">
        <v>718</v>
      </c>
      <c r="B19" s="270">
        <v>0</v>
      </c>
      <c r="C19" s="270">
        <v>60</v>
      </c>
      <c r="D19" s="271"/>
    </row>
    <row r="20" spans="1:4" ht="21" customHeight="1">
      <c r="A20" s="321" t="s">
        <v>732</v>
      </c>
      <c r="B20" s="265">
        <v>0</v>
      </c>
      <c r="C20" s="265">
        <v>0</v>
      </c>
      <c r="D20" s="272"/>
    </row>
    <row r="21" spans="1:4" ht="21" customHeight="1">
      <c r="A21" s="273" t="s">
        <v>733</v>
      </c>
      <c r="B21" s="274">
        <v>0</v>
      </c>
      <c r="C21" s="274">
        <v>60</v>
      </c>
      <c r="D21" s="275"/>
    </row>
  </sheetData>
  <sheetProtection/>
  <mergeCells count="1">
    <mergeCell ref="A1:D1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7"/>
  <sheetViews>
    <sheetView showGridLines="0" view="pageBreakPreview" zoomScaleSheetLayoutView="100" zoomScalePageLayoutView="0" workbookViewId="0" topLeftCell="A1">
      <selection activeCell="A17" sqref="A17:IV17"/>
    </sheetView>
  </sheetViews>
  <sheetFormatPr defaultColWidth="9.00390625" defaultRowHeight="14.25"/>
  <cols>
    <col min="1" max="1" width="44.375" style="140" customWidth="1"/>
    <col min="2" max="2" width="23.375" style="140" customWidth="1"/>
    <col min="3" max="3" width="23.00390625" style="140" customWidth="1"/>
    <col min="4" max="4" width="25.25390625" style="140" customWidth="1"/>
    <col min="5" max="16384" width="9.00390625" style="140" customWidth="1"/>
  </cols>
  <sheetData>
    <row r="1" spans="1:4" ht="27">
      <c r="A1" s="349" t="s">
        <v>1344</v>
      </c>
      <c r="B1" s="349"/>
      <c r="C1" s="349"/>
      <c r="D1" s="349"/>
    </row>
    <row r="2" spans="1:4" ht="24.75" customHeight="1">
      <c r="A2" s="191"/>
      <c r="B2" s="192"/>
      <c r="C2" s="192"/>
      <c r="D2" s="277" t="s">
        <v>2</v>
      </c>
    </row>
    <row r="3" spans="1:4" ht="47.25" customHeight="1">
      <c r="A3" s="193" t="s">
        <v>583</v>
      </c>
      <c r="B3" s="308" t="s">
        <v>1342</v>
      </c>
      <c r="C3" s="308" t="s">
        <v>1343</v>
      </c>
      <c r="D3" s="278" t="s">
        <v>750</v>
      </c>
    </row>
    <row r="4" spans="1:4" ht="42" customHeight="1">
      <c r="A4" s="194" t="s">
        <v>734</v>
      </c>
      <c r="B4" s="195">
        <v>0</v>
      </c>
      <c r="C4" s="195">
        <v>60</v>
      </c>
      <c r="D4" s="196"/>
    </row>
    <row r="5" spans="1:4" ht="45" customHeight="1">
      <c r="A5" s="197" t="s">
        <v>735</v>
      </c>
      <c r="B5" s="195">
        <v>0</v>
      </c>
      <c r="C5" s="195">
        <v>60</v>
      </c>
      <c r="D5" s="196"/>
    </row>
    <row r="6" spans="1:4" ht="45" customHeight="1">
      <c r="A6" s="198" t="s">
        <v>736</v>
      </c>
      <c r="B6" s="195">
        <v>0</v>
      </c>
      <c r="C6" s="195">
        <v>0</v>
      </c>
      <c r="D6" s="196"/>
    </row>
    <row r="7" spans="1:4" ht="45" customHeight="1">
      <c r="A7" s="198" t="s">
        <v>737</v>
      </c>
      <c r="B7" s="195">
        <v>0</v>
      </c>
      <c r="C7" s="195">
        <v>60</v>
      </c>
      <c r="D7" s="196"/>
    </row>
    <row r="8" spans="1:4" ht="45" customHeight="1">
      <c r="A8" s="197" t="s">
        <v>738</v>
      </c>
      <c r="B8" s="195">
        <v>0</v>
      </c>
      <c r="C8" s="195">
        <v>0</v>
      </c>
      <c r="D8" s="196"/>
    </row>
    <row r="9" spans="1:4" ht="45" customHeight="1">
      <c r="A9" s="198" t="s">
        <v>739</v>
      </c>
      <c r="B9" s="195">
        <v>0</v>
      </c>
      <c r="C9" s="195">
        <v>0</v>
      </c>
      <c r="D9" s="196"/>
    </row>
    <row r="10" spans="1:4" ht="45" customHeight="1">
      <c r="A10" s="198" t="s">
        <v>740</v>
      </c>
      <c r="B10" s="195">
        <v>0</v>
      </c>
      <c r="C10" s="195">
        <v>0</v>
      </c>
      <c r="D10" s="196"/>
    </row>
    <row r="11" spans="1:4" ht="45" customHeight="1">
      <c r="A11" s="198" t="s">
        <v>741</v>
      </c>
      <c r="B11" s="195">
        <v>0</v>
      </c>
      <c r="C11" s="195">
        <v>0</v>
      </c>
      <c r="D11" s="196"/>
    </row>
    <row r="12" spans="1:4" ht="45" customHeight="1">
      <c r="A12" s="198" t="s">
        <v>742</v>
      </c>
      <c r="B12" s="195">
        <v>0</v>
      </c>
      <c r="C12" s="195">
        <v>0</v>
      </c>
      <c r="D12" s="196"/>
    </row>
    <row r="13" spans="1:4" ht="45" customHeight="1">
      <c r="A13" s="198" t="s">
        <v>743</v>
      </c>
      <c r="B13" s="195">
        <v>0</v>
      </c>
      <c r="C13" s="195">
        <v>0</v>
      </c>
      <c r="D13" s="196"/>
    </row>
    <row r="14" spans="1:4" ht="45" customHeight="1">
      <c r="A14" s="197" t="s">
        <v>744</v>
      </c>
      <c r="B14" s="195">
        <v>0</v>
      </c>
      <c r="C14" s="195">
        <v>0</v>
      </c>
      <c r="D14" s="196"/>
    </row>
    <row r="15" spans="1:4" ht="45" customHeight="1">
      <c r="A15" s="197" t="s">
        <v>745</v>
      </c>
      <c r="B15" s="195">
        <v>0</v>
      </c>
      <c r="C15" s="195">
        <v>0</v>
      </c>
      <c r="D15" s="196"/>
    </row>
    <row r="16" spans="1:4" ht="45" customHeight="1">
      <c r="A16" s="197" t="s">
        <v>746</v>
      </c>
      <c r="B16" s="195">
        <v>0</v>
      </c>
      <c r="C16" s="195">
        <v>0</v>
      </c>
      <c r="D16" s="196"/>
    </row>
    <row r="17" spans="1:4" ht="45" customHeight="1">
      <c r="A17" s="208"/>
      <c r="B17" s="202"/>
      <c r="C17" s="202"/>
      <c r="D17" s="209"/>
    </row>
  </sheetData>
  <sheetProtection/>
  <mergeCells count="1">
    <mergeCell ref="A1:D1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20"/>
  <sheetViews>
    <sheetView view="pageBreakPreview" zoomScaleSheetLayoutView="100" workbookViewId="0" topLeftCell="A1">
      <selection activeCell="D10" sqref="D10"/>
    </sheetView>
  </sheetViews>
  <sheetFormatPr defaultColWidth="9.00390625" defaultRowHeight="14.25"/>
  <cols>
    <col min="1" max="1" width="41.75390625" style="140" customWidth="1"/>
    <col min="2" max="2" width="22.375" style="140" customWidth="1"/>
    <col min="3" max="3" width="25.125" style="140" customWidth="1"/>
    <col min="4" max="4" width="24.50390625" style="140" customWidth="1"/>
    <col min="5" max="5" width="9.00390625" style="140" bestFit="1" customWidth="1"/>
    <col min="6" max="16384" width="9.00390625" style="140" customWidth="1"/>
  </cols>
  <sheetData>
    <row r="2" spans="1:4" ht="27">
      <c r="A2" s="349" t="s">
        <v>1368</v>
      </c>
      <c r="B2" s="349"/>
      <c r="C2" s="349"/>
      <c r="D2" s="349"/>
    </row>
    <row r="3" ht="24" customHeight="1">
      <c r="D3" s="210" t="s">
        <v>2</v>
      </c>
    </row>
    <row r="4" spans="1:4" ht="31.5" customHeight="1">
      <c r="A4" s="262" t="s">
        <v>583</v>
      </c>
      <c r="B4" s="308" t="s">
        <v>1345</v>
      </c>
      <c r="C4" s="308" t="s">
        <v>1343</v>
      </c>
      <c r="D4" s="263" t="s">
        <v>717</v>
      </c>
    </row>
    <row r="5" spans="1:4" ht="31.5" customHeight="1">
      <c r="A5" s="194" t="s">
        <v>734</v>
      </c>
      <c r="B5" s="195">
        <v>0</v>
      </c>
      <c r="C5" s="195">
        <v>60</v>
      </c>
      <c r="D5" s="196"/>
    </row>
    <row r="6" spans="1:4" ht="31.5" customHeight="1">
      <c r="A6" s="197" t="s">
        <v>735</v>
      </c>
      <c r="B6" s="195">
        <v>0</v>
      </c>
      <c r="C6" s="195">
        <v>0</v>
      </c>
      <c r="D6" s="196"/>
    </row>
    <row r="7" spans="1:4" ht="31.5" customHeight="1">
      <c r="A7" s="198" t="s">
        <v>736</v>
      </c>
      <c r="B7" s="195">
        <v>0</v>
      </c>
      <c r="C7" s="195">
        <v>60</v>
      </c>
      <c r="D7" s="196"/>
    </row>
    <row r="8" spans="1:4" ht="31.5" customHeight="1">
      <c r="A8" s="198" t="s">
        <v>737</v>
      </c>
      <c r="B8" s="195">
        <v>0</v>
      </c>
      <c r="C8" s="195">
        <v>0</v>
      </c>
      <c r="D8" s="196"/>
    </row>
    <row r="9" spans="1:4" ht="31.5" customHeight="1">
      <c r="A9" s="197" t="s">
        <v>738</v>
      </c>
      <c r="B9" s="195">
        <v>0</v>
      </c>
      <c r="C9" s="195">
        <v>0</v>
      </c>
      <c r="D9" s="196"/>
    </row>
    <row r="10" spans="1:4" ht="31.5" customHeight="1">
      <c r="A10" s="198" t="s">
        <v>739</v>
      </c>
      <c r="B10" s="195">
        <v>0</v>
      </c>
      <c r="C10" s="195">
        <v>0</v>
      </c>
      <c r="D10" s="196"/>
    </row>
    <row r="11" spans="1:4" ht="31.5" customHeight="1">
      <c r="A11" s="198" t="s">
        <v>740</v>
      </c>
      <c r="B11" s="195">
        <v>0</v>
      </c>
      <c r="C11" s="195">
        <v>0</v>
      </c>
      <c r="D11" s="196"/>
    </row>
    <row r="12" spans="1:4" ht="31.5" customHeight="1">
      <c r="A12" s="198" t="s">
        <v>741</v>
      </c>
      <c r="B12" s="195">
        <v>0</v>
      </c>
      <c r="C12" s="195">
        <v>0</v>
      </c>
      <c r="D12" s="196"/>
    </row>
    <row r="13" spans="1:4" ht="31.5" customHeight="1">
      <c r="A13" s="198" t="s">
        <v>742</v>
      </c>
      <c r="B13" s="195">
        <v>0</v>
      </c>
      <c r="C13" s="195">
        <v>0</v>
      </c>
      <c r="D13" s="196"/>
    </row>
    <row r="14" spans="1:4" ht="31.5" customHeight="1">
      <c r="A14" s="198" t="s">
        <v>743</v>
      </c>
      <c r="B14" s="195">
        <v>0</v>
      </c>
      <c r="C14" s="195">
        <v>0</v>
      </c>
      <c r="D14" s="196"/>
    </row>
    <row r="15" spans="1:4" ht="31.5" customHeight="1">
      <c r="A15" s="197" t="s">
        <v>744</v>
      </c>
      <c r="B15" s="195">
        <v>0</v>
      </c>
      <c r="C15" s="195">
        <v>0</v>
      </c>
      <c r="D15" s="196"/>
    </row>
    <row r="16" spans="1:4" ht="25.5" customHeight="1">
      <c r="A16" s="197" t="s">
        <v>745</v>
      </c>
      <c r="B16" s="195">
        <v>0</v>
      </c>
      <c r="C16" s="195">
        <v>0</v>
      </c>
      <c r="D16" s="196"/>
    </row>
    <row r="17" spans="1:4" ht="25.5" customHeight="1">
      <c r="A17" s="199" t="s">
        <v>746</v>
      </c>
      <c r="B17" s="200">
        <v>0</v>
      </c>
      <c r="C17" s="200">
        <v>0</v>
      </c>
      <c r="D17" s="211"/>
    </row>
    <row r="18" spans="1:4" ht="25.5" customHeight="1">
      <c r="A18" s="201" t="s">
        <v>733</v>
      </c>
      <c r="B18" s="202">
        <v>0</v>
      </c>
      <c r="C18" s="202">
        <v>60</v>
      </c>
      <c r="D18" s="209"/>
    </row>
    <row r="19" spans="1:4" ht="25.5" customHeight="1">
      <c r="A19" s="203" t="s">
        <v>747</v>
      </c>
      <c r="B19" s="195">
        <v>0</v>
      </c>
      <c r="C19" s="195">
        <v>60</v>
      </c>
      <c r="D19" s="204"/>
    </row>
    <row r="20" spans="1:4" ht="25.5" customHeight="1">
      <c r="A20" s="205" t="s">
        <v>748</v>
      </c>
      <c r="B20" s="206"/>
      <c r="C20" s="206">
        <v>0</v>
      </c>
      <c r="D20" s="207"/>
    </row>
  </sheetData>
  <sheetProtection/>
  <mergeCells count="1">
    <mergeCell ref="A2:D2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2:G31"/>
  <sheetViews>
    <sheetView view="pageBreakPreview" zoomScale="60" zoomScalePageLayoutView="0" workbookViewId="0" topLeftCell="A1">
      <selection activeCell="K4" sqref="K4"/>
    </sheetView>
  </sheetViews>
  <sheetFormatPr defaultColWidth="9.00390625" defaultRowHeight="14.25"/>
  <cols>
    <col min="1" max="5" width="9.00390625" style="29" bestFit="1" customWidth="1"/>
    <col min="6" max="6" width="26.375" style="29" bestFit="1" customWidth="1"/>
    <col min="7" max="7" width="9.00390625" style="29" bestFit="1" customWidth="1"/>
    <col min="8" max="16384" width="9.00390625" style="29" customWidth="1"/>
  </cols>
  <sheetData>
    <row r="2" spans="1:5" ht="71.25" customHeight="1">
      <c r="A2" s="330"/>
      <c r="B2" s="330"/>
      <c r="C2" s="330"/>
      <c r="D2" s="30"/>
      <c r="E2" s="30"/>
    </row>
    <row r="3" spans="1:5" ht="71.25" customHeight="1">
      <c r="A3" s="40"/>
      <c r="B3" s="40"/>
      <c r="C3" s="40"/>
      <c r="D3" s="30"/>
      <c r="E3" s="30"/>
    </row>
    <row r="4" spans="1:7" ht="157.5" customHeight="1">
      <c r="A4" s="350" t="s">
        <v>683</v>
      </c>
      <c r="B4" s="350"/>
      <c r="C4" s="350"/>
      <c r="D4" s="350"/>
      <c r="E4" s="350"/>
      <c r="F4" s="350"/>
      <c r="G4" s="350"/>
    </row>
    <row r="6" spans="5:7" ht="14.25" customHeight="1">
      <c r="E6" s="334"/>
      <c r="F6" s="334"/>
      <c r="G6" s="334"/>
    </row>
    <row r="7" spans="5:7" ht="14.25" customHeight="1">
      <c r="E7" s="334"/>
      <c r="F7" s="334"/>
      <c r="G7" s="334"/>
    </row>
    <row r="8" spans="5:7" ht="14.25" customHeight="1">
      <c r="E8" s="334"/>
      <c r="F8" s="334"/>
      <c r="G8" s="334"/>
    </row>
    <row r="9" spans="1:7" ht="6" customHeight="1">
      <c r="A9" s="335"/>
      <c r="B9" s="335"/>
      <c r="C9" s="335"/>
      <c r="D9" s="335"/>
      <c r="E9" s="335"/>
      <c r="F9" s="335"/>
      <c r="G9" s="335"/>
    </row>
    <row r="10" spans="1:7" ht="14.25" hidden="1">
      <c r="A10" s="335"/>
      <c r="B10" s="335"/>
      <c r="C10" s="335"/>
      <c r="D10" s="335"/>
      <c r="E10" s="335"/>
      <c r="F10" s="335"/>
      <c r="G10" s="335"/>
    </row>
    <row r="11" spans="1:7" ht="14.25" hidden="1">
      <c r="A11" s="335"/>
      <c r="B11" s="335"/>
      <c r="C11" s="335"/>
      <c r="D11" s="335"/>
      <c r="E11" s="335"/>
      <c r="F11" s="335"/>
      <c r="G11" s="335"/>
    </row>
    <row r="12" spans="1:7" ht="14.25" hidden="1">
      <c r="A12" s="335"/>
      <c r="B12" s="335"/>
      <c r="C12" s="335"/>
      <c r="D12" s="335"/>
      <c r="E12" s="335"/>
      <c r="F12" s="335"/>
      <c r="G12" s="335"/>
    </row>
    <row r="13" spans="1:7" ht="14.25">
      <c r="A13" s="335"/>
      <c r="B13" s="335"/>
      <c r="C13" s="335"/>
      <c r="D13" s="335"/>
      <c r="E13" s="335"/>
      <c r="F13" s="335"/>
      <c r="G13" s="335"/>
    </row>
    <row r="14" spans="1:7" ht="14.25">
      <c r="A14" s="335"/>
      <c r="B14" s="335"/>
      <c r="C14" s="335"/>
      <c r="D14" s="335"/>
      <c r="E14" s="335"/>
      <c r="F14" s="335"/>
      <c r="G14" s="335"/>
    </row>
    <row r="15" spans="1:7" ht="14.25">
      <c r="A15" s="335"/>
      <c r="B15" s="335"/>
      <c r="C15" s="335"/>
      <c r="D15" s="335"/>
      <c r="E15" s="335"/>
      <c r="F15" s="335"/>
      <c r="G15" s="335"/>
    </row>
    <row r="16" spans="1:7" ht="14.25">
      <c r="A16" s="335"/>
      <c r="B16" s="335"/>
      <c r="C16" s="335"/>
      <c r="D16" s="335"/>
      <c r="E16" s="335"/>
      <c r="F16" s="335"/>
      <c r="G16" s="335"/>
    </row>
    <row r="17" spans="1:7" ht="14.25">
      <c r="A17" s="335"/>
      <c r="B17" s="335"/>
      <c r="C17" s="335"/>
      <c r="D17" s="335"/>
      <c r="E17" s="335"/>
      <c r="F17" s="335"/>
      <c r="G17" s="335"/>
    </row>
    <row r="22" ht="101.25" customHeight="1"/>
    <row r="23" ht="11.25" customHeight="1"/>
    <row r="26" ht="27">
      <c r="F26" s="31"/>
    </row>
    <row r="28" spans="6:7" ht="3.75" customHeight="1">
      <c r="F28" s="35"/>
      <c r="G28" s="35"/>
    </row>
    <row r="29" spans="6:7" ht="14.25" customHeight="1" hidden="1">
      <c r="F29" s="35"/>
      <c r="G29" s="35"/>
    </row>
    <row r="30" spans="6:7" ht="14.25" customHeight="1" hidden="1">
      <c r="F30" s="35"/>
      <c r="G30" s="35"/>
    </row>
    <row r="31" spans="6:7" ht="23.25" customHeight="1">
      <c r="F31" s="35"/>
      <c r="G31" s="35"/>
    </row>
  </sheetData>
  <sheetProtection/>
  <mergeCells count="4">
    <mergeCell ref="A2:C2"/>
    <mergeCell ref="A4:G4"/>
    <mergeCell ref="E6:G8"/>
    <mergeCell ref="A9:G17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Normal="50" zoomScaleSheetLayoutView="100" zoomScalePageLayoutView="0" workbookViewId="0" topLeftCell="A1">
      <selection activeCell="D22" sqref="D22"/>
    </sheetView>
  </sheetViews>
  <sheetFormatPr defaultColWidth="9.00390625" defaultRowHeight="14.25"/>
  <cols>
    <col min="1" max="5" width="9.00390625" style="29" bestFit="1" customWidth="1"/>
    <col min="6" max="6" width="26.375" style="29" bestFit="1" customWidth="1"/>
    <col min="7" max="7" width="9.00390625" style="29" bestFit="1" customWidth="1"/>
    <col min="8" max="16384" width="9.00390625" style="29" customWidth="1"/>
  </cols>
  <sheetData>
    <row r="1" spans="10:11" ht="14.25">
      <c r="J1" s="329"/>
      <c r="K1" s="329"/>
    </row>
    <row r="2" spans="1:11" ht="71.25" customHeight="1">
      <c r="A2" s="330"/>
      <c r="B2" s="330"/>
      <c r="C2" s="330"/>
      <c r="D2" s="30"/>
      <c r="E2" s="30"/>
      <c r="J2" s="331"/>
      <c r="K2" s="331"/>
    </row>
    <row r="3" spans="1:11" ht="71.25" customHeight="1">
      <c r="A3" s="40"/>
      <c r="B3" s="40"/>
      <c r="C3" s="40"/>
      <c r="D3" s="30"/>
      <c r="E3" s="30"/>
      <c r="J3" s="41"/>
      <c r="K3" s="41"/>
    </row>
    <row r="4" spans="1:11" ht="157.5" customHeight="1">
      <c r="A4" s="332" t="s">
        <v>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6" spans="5:7" ht="14.25" customHeight="1">
      <c r="E6" s="334"/>
      <c r="F6" s="334"/>
      <c r="G6" s="334"/>
    </row>
    <row r="7" spans="5:7" ht="14.25" customHeight="1">
      <c r="E7" s="334"/>
      <c r="F7" s="334"/>
      <c r="G7" s="334"/>
    </row>
    <row r="8" spans="5:7" ht="14.25" customHeight="1">
      <c r="E8" s="334"/>
      <c r="F8" s="334"/>
      <c r="G8" s="334"/>
    </row>
    <row r="9" spans="1:11" ht="6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</row>
    <row r="10" spans="1:11" ht="14.25" hidden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</row>
    <row r="11" spans="1:11" ht="14.25" hidden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</row>
    <row r="12" spans="1:11" ht="14.25" hidden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</row>
    <row r="13" spans="1:11" ht="14.25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</row>
    <row r="14" spans="1:11" ht="14.25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</row>
    <row r="15" spans="1:11" ht="14.25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</row>
    <row r="16" spans="1:11" ht="14.25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</row>
    <row r="17" spans="1:11" ht="14.25">
      <c r="A17" s="335"/>
      <c r="B17" s="335"/>
      <c r="C17" s="335"/>
      <c r="D17" s="335"/>
      <c r="E17" s="335"/>
      <c r="F17" s="335"/>
      <c r="G17" s="335"/>
      <c r="H17" s="335"/>
      <c r="I17" s="335"/>
      <c r="J17" s="335"/>
      <c r="K17" s="335"/>
    </row>
    <row r="22" ht="101.25" customHeight="1"/>
    <row r="23" ht="11.25" customHeight="1"/>
    <row r="26" ht="27">
      <c r="F26" s="31"/>
    </row>
    <row r="28" spans="1:11" ht="4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5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</row>
    <row r="30" spans="1:11" ht="35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35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5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</row>
    <row r="35" spans="1:11" ht="35.25" customHeight="1">
      <c r="A35" s="333"/>
      <c r="B35" s="333"/>
      <c r="C35" s="333"/>
      <c r="D35" s="333"/>
      <c r="E35" s="333"/>
      <c r="F35" s="333"/>
      <c r="G35" s="333"/>
      <c r="H35" s="333"/>
      <c r="I35" s="333"/>
      <c r="J35" s="333"/>
      <c r="K35" s="333"/>
    </row>
    <row r="36" spans="6:11" ht="3.75" customHeight="1">
      <c r="F36" s="35"/>
      <c r="G36" s="35"/>
      <c r="H36" s="35"/>
      <c r="I36" s="35"/>
      <c r="J36" s="35"/>
      <c r="K36" s="35"/>
    </row>
    <row r="37" spans="6:11" ht="14.25" customHeight="1" hidden="1">
      <c r="F37" s="35"/>
      <c r="G37" s="35"/>
      <c r="H37" s="35"/>
      <c r="I37" s="35"/>
      <c r="J37" s="35"/>
      <c r="K37" s="35"/>
    </row>
    <row r="38" spans="6:11" ht="14.25" customHeight="1" hidden="1">
      <c r="F38" s="35"/>
      <c r="G38" s="35"/>
      <c r="H38" s="35"/>
      <c r="I38" s="35"/>
      <c r="J38" s="35"/>
      <c r="K38" s="35"/>
    </row>
    <row r="39" spans="6:11" ht="23.25" customHeight="1">
      <c r="F39" s="35"/>
      <c r="G39" s="35"/>
      <c r="H39" s="35"/>
      <c r="I39" s="35"/>
      <c r="J39" s="35"/>
      <c r="K39" s="35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34" sqref="C34"/>
    </sheetView>
  </sheetViews>
  <sheetFormatPr defaultColWidth="9.00390625" defaultRowHeight="14.25"/>
  <cols>
    <col min="1" max="1" width="42.75390625" style="139" customWidth="1"/>
    <col min="2" max="3" width="13.75390625" style="139" customWidth="1"/>
    <col min="4" max="4" width="12.00390625" style="139" customWidth="1"/>
    <col min="5" max="5" width="12.00390625" style="249" customWidth="1"/>
    <col min="6" max="6" width="13.75390625" style="250" customWidth="1"/>
    <col min="7" max="7" width="12.00390625" style="251" customWidth="1"/>
    <col min="8" max="8" width="7.00390625" style="249" customWidth="1"/>
    <col min="9" max="9" width="9.00390625" style="139" bestFit="1" customWidth="1"/>
    <col min="10" max="10" width="13.375" style="139" customWidth="1"/>
    <col min="11" max="11" width="9.00390625" style="139" bestFit="1" customWidth="1"/>
    <col min="12" max="16384" width="9.00390625" style="139" customWidth="1"/>
  </cols>
  <sheetData>
    <row r="1" spans="1:8" s="232" customFormat="1" ht="48" customHeight="1">
      <c r="A1" s="351" t="s">
        <v>1339</v>
      </c>
      <c r="B1" s="351"/>
      <c r="C1" s="351"/>
      <c r="D1" s="351"/>
      <c r="E1" s="351"/>
      <c r="F1" s="351"/>
      <c r="G1" s="351"/>
      <c r="H1" s="231"/>
    </row>
    <row r="2" spans="1:8" s="81" customFormat="1" ht="14.25">
      <c r="A2" s="115"/>
      <c r="E2" s="233"/>
      <c r="F2" s="234"/>
      <c r="G2" s="235" t="s">
        <v>2</v>
      </c>
      <c r="H2" s="233"/>
    </row>
    <row r="3" spans="1:8" s="13" customFormat="1" ht="33" customHeight="1">
      <c r="A3" s="357" t="s">
        <v>3</v>
      </c>
      <c r="B3" s="352" t="s">
        <v>754</v>
      </c>
      <c r="C3" s="353"/>
      <c r="D3" s="353"/>
      <c r="E3" s="354"/>
      <c r="F3" s="355" t="s">
        <v>755</v>
      </c>
      <c r="G3" s="356"/>
      <c r="H3" s="236"/>
    </row>
    <row r="4" spans="1:8" s="13" customFormat="1" ht="33" customHeight="1">
      <c r="A4" s="358"/>
      <c r="B4" s="3" t="s">
        <v>4</v>
      </c>
      <c r="C4" s="3" t="s">
        <v>6</v>
      </c>
      <c r="D4" s="3" t="s">
        <v>684</v>
      </c>
      <c r="E4" s="3" t="s">
        <v>756</v>
      </c>
      <c r="F4" s="177" t="s">
        <v>4</v>
      </c>
      <c r="G4" s="4" t="s">
        <v>757</v>
      </c>
      <c r="H4" s="236"/>
    </row>
    <row r="5" spans="1:11" ht="23.25" customHeight="1">
      <c r="A5" s="14" t="s">
        <v>685</v>
      </c>
      <c r="B5" s="57">
        <v>0</v>
      </c>
      <c r="C5" s="237">
        <v>0</v>
      </c>
      <c r="D5" s="57">
        <v>0</v>
      </c>
      <c r="E5" s="237">
        <v>0</v>
      </c>
      <c r="F5" s="57">
        <v>0</v>
      </c>
      <c r="G5" s="237">
        <v>0</v>
      </c>
      <c r="H5" s="241"/>
      <c r="I5" s="242"/>
      <c r="J5" s="243"/>
      <c r="K5" s="243"/>
    </row>
    <row r="6" spans="1:11" ht="23.25" customHeight="1">
      <c r="A6" s="244" t="s">
        <v>686</v>
      </c>
      <c r="B6" s="57"/>
      <c r="C6" s="237"/>
      <c r="D6" s="237"/>
      <c r="E6" s="238"/>
      <c r="F6" s="239"/>
      <c r="G6" s="240"/>
      <c r="H6" s="241"/>
      <c r="I6" s="242"/>
      <c r="J6" s="243"/>
      <c r="K6" s="243"/>
    </row>
    <row r="7" spans="1:11" ht="23.25" customHeight="1">
      <c r="A7" s="244" t="s">
        <v>687</v>
      </c>
      <c r="B7" s="57"/>
      <c r="C7" s="237"/>
      <c r="D7" s="237"/>
      <c r="E7" s="238"/>
      <c r="F7" s="239"/>
      <c r="G7" s="240"/>
      <c r="H7" s="241"/>
      <c r="I7" s="242"/>
      <c r="J7" s="243"/>
      <c r="K7" s="243"/>
    </row>
    <row r="8" spans="1:11" ht="23.25" customHeight="1">
      <c r="A8" s="244" t="s">
        <v>688</v>
      </c>
      <c r="B8" s="57"/>
      <c r="C8" s="237"/>
      <c r="D8" s="237"/>
      <c r="E8" s="238"/>
      <c r="F8" s="239"/>
      <c r="G8" s="240"/>
      <c r="H8" s="241"/>
      <c r="I8" s="242"/>
      <c r="J8" s="243"/>
      <c r="K8" s="243"/>
    </row>
    <row r="9" spans="1:11" ht="23.25" customHeight="1">
      <c r="A9" s="245" t="s">
        <v>689</v>
      </c>
      <c r="B9" s="57"/>
      <c r="C9" s="237"/>
      <c r="D9" s="237"/>
      <c r="E9" s="238"/>
      <c r="F9" s="239"/>
      <c r="G9" s="240"/>
      <c r="H9" s="241"/>
      <c r="I9" s="242"/>
      <c r="J9" s="243"/>
      <c r="K9" s="243"/>
    </row>
    <row r="10" spans="1:11" ht="23.25" customHeight="1">
      <c r="A10" s="244" t="s">
        <v>686</v>
      </c>
      <c r="B10" s="57"/>
      <c r="C10" s="237"/>
      <c r="D10" s="237"/>
      <c r="E10" s="238"/>
      <c r="F10" s="239"/>
      <c r="G10" s="240"/>
      <c r="H10" s="241"/>
      <c r="I10" s="242"/>
      <c r="J10" s="243"/>
      <c r="K10" s="243"/>
    </row>
    <row r="11" spans="1:11" ht="23.25" customHeight="1">
      <c r="A11" s="244" t="s">
        <v>687</v>
      </c>
      <c r="B11" s="57"/>
      <c r="C11" s="237"/>
      <c r="D11" s="237"/>
      <c r="E11" s="238"/>
      <c r="F11" s="239"/>
      <c r="G11" s="240"/>
      <c r="H11" s="241"/>
      <c r="I11" s="242"/>
      <c r="J11" s="243"/>
      <c r="K11" s="243"/>
    </row>
    <row r="12" spans="1:11" ht="23.25" customHeight="1">
      <c r="A12" s="244" t="s">
        <v>688</v>
      </c>
      <c r="B12" s="57"/>
      <c r="C12" s="237"/>
      <c r="D12" s="237"/>
      <c r="E12" s="238"/>
      <c r="F12" s="239"/>
      <c r="G12" s="240"/>
      <c r="H12" s="241"/>
      <c r="I12" s="242"/>
      <c r="J12" s="243"/>
      <c r="K12" s="243"/>
    </row>
    <row r="13" spans="1:11" ht="23.25" customHeight="1">
      <c r="A13" s="244" t="s">
        <v>690</v>
      </c>
      <c r="B13" s="57"/>
      <c r="C13" s="237"/>
      <c r="D13" s="237"/>
      <c r="E13" s="238"/>
      <c r="F13" s="239"/>
      <c r="G13" s="240"/>
      <c r="H13" s="241"/>
      <c r="I13" s="242"/>
      <c r="J13" s="243"/>
      <c r="K13" s="243"/>
    </row>
    <row r="14" spans="1:11" ht="23.25" customHeight="1">
      <c r="A14" s="244" t="s">
        <v>686</v>
      </c>
      <c r="B14" s="57"/>
      <c r="C14" s="237"/>
      <c r="D14" s="237"/>
      <c r="E14" s="238"/>
      <c r="F14" s="239"/>
      <c r="G14" s="240"/>
      <c r="H14" s="241"/>
      <c r="I14" s="242"/>
      <c r="J14" s="243"/>
      <c r="K14" s="243"/>
    </row>
    <row r="15" spans="1:11" ht="23.25" customHeight="1">
      <c r="A15" s="244" t="s">
        <v>688</v>
      </c>
      <c r="B15" s="57"/>
      <c r="C15" s="237"/>
      <c r="D15" s="237"/>
      <c r="E15" s="238"/>
      <c r="F15" s="239"/>
      <c r="G15" s="240"/>
      <c r="H15" s="241"/>
      <c r="I15" s="242"/>
      <c r="J15" s="243"/>
      <c r="K15" s="243"/>
    </row>
    <row r="16" spans="1:10" s="246" customFormat="1" ht="23.25" customHeight="1">
      <c r="A16" s="244" t="s">
        <v>691</v>
      </c>
      <c r="B16" s="57"/>
      <c r="C16" s="237"/>
      <c r="D16" s="237"/>
      <c r="E16" s="238"/>
      <c r="F16" s="239"/>
      <c r="G16" s="240"/>
      <c r="H16" s="241"/>
      <c r="J16" s="247"/>
    </row>
    <row r="17" spans="1:8" s="246" customFormat="1" ht="23.25" customHeight="1">
      <c r="A17" s="244" t="s">
        <v>686</v>
      </c>
      <c r="B17" s="57"/>
      <c r="C17" s="237"/>
      <c r="D17" s="237"/>
      <c r="E17" s="238"/>
      <c r="F17" s="239"/>
      <c r="G17" s="240"/>
      <c r="H17" s="241"/>
    </row>
    <row r="18" spans="1:8" s="246" customFormat="1" ht="23.25" customHeight="1">
      <c r="A18" s="244" t="s">
        <v>687</v>
      </c>
      <c r="B18" s="57"/>
      <c r="C18" s="237"/>
      <c r="D18" s="237"/>
      <c r="E18" s="238"/>
      <c r="F18" s="239"/>
      <c r="G18" s="240"/>
      <c r="H18" s="241"/>
    </row>
    <row r="19" spans="1:11" ht="23.25" customHeight="1">
      <c r="A19" s="244" t="s">
        <v>688</v>
      </c>
      <c r="B19" s="57"/>
      <c r="C19" s="237"/>
      <c r="D19" s="237"/>
      <c r="E19" s="238"/>
      <c r="F19" s="239"/>
      <c r="G19" s="240"/>
      <c r="H19" s="241"/>
      <c r="I19" s="242"/>
      <c r="J19" s="243"/>
      <c r="K19" s="243"/>
    </row>
    <row r="20" spans="1:8" s="246" customFormat="1" ht="23.25" customHeight="1">
      <c r="A20" s="244" t="s">
        <v>692</v>
      </c>
      <c r="B20" s="57"/>
      <c r="C20" s="237"/>
      <c r="D20" s="237"/>
      <c r="E20" s="238"/>
      <c r="F20" s="239"/>
      <c r="G20" s="240"/>
      <c r="H20" s="241"/>
    </row>
    <row r="21" spans="1:8" s="246" customFormat="1" ht="23.25" customHeight="1">
      <c r="A21" s="244" t="s">
        <v>686</v>
      </c>
      <c r="B21" s="57"/>
      <c r="C21" s="237"/>
      <c r="D21" s="237"/>
      <c r="E21" s="238"/>
      <c r="F21" s="239"/>
      <c r="G21" s="240"/>
      <c r="H21" s="241"/>
    </row>
    <row r="22" spans="1:11" ht="23.25" customHeight="1">
      <c r="A22" s="244" t="s">
        <v>688</v>
      </c>
      <c r="B22" s="57"/>
      <c r="C22" s="237"/>
      <c r="D22" s="237"/>
      <c r="E22" s="238"/>
      <c r="F22" s="239"/>
      <c r="G22" s="240"/>
      <c r="H22" s="241"/>
      <c r="I22" s="242"/>
      <c r="J22" s="243"/>
      <c r="K22" s="243"/>
    </row>
    <row r="23" spans="1:8" s="246" customFormat="1" ht="23.25" customHeight="1">
      <c r="A23" s="248" t="s">
        <v>693</v>
      </c>
      <c r="B23" s="57"/>
      <c r="C23" s="237"/>
      <c r="D23" s="237"/>
      <c r="E23" s="238"/>
      <c r="F23" s="239"/>
      <c r="G23" s="240"/>
      <c r="H23" s="241"/>
    </row>
    <row r="24" spans="1:8" s="246" customFormat="1" ht="23.25" customHeight="1">
      <c r="A24" s="244" t="s">
        <v>686</v>
      </c>
      <c r="B24" s="57"/>
      <c r="C24" s="237"/>
      <c r="D24" s="237"/>
      <c r="E24" s="238"/>
      <c r="F24" s="239"/>
      <c r="G24" s="240"/>
      <c r="H24" s="241"/>
    </row>
    <row r="25" spans="1:11" ht="23.25" customHeight="1">
      <c r="A25" s="244" t="s">
        <v>688</v>
      </c>
      <c r="B25" s="57"/>
      <c r="C25" s="237"/>
      <c r="D25" s="237"/>
      <c r="E25" s="238"/>
      <c r="F25" s="239"/>
      <c r="G25" s="240"/>
      <c r="H25" s="241"/>
      <c r="I25" s="242"/>
      <c r="J25" s="243"/>
      <c r="K25" s="243"/>
    </row>
    <row r="26" spans="1:8" ht="23.25" customHeight="1">
      <c r="A26" s="248" t="s">
        <v>694</v>
      </c>
      <c r="B26" s="57"/>
      <c r="C26" s="237"/>
      <c r="D26" s="237"/>
      <c r="E26" s="238"/>
      <c r="F26" s="239"/>
      <c r="G26" s="240"/>
      <c r="H26" s="241"/>
    </row>
    <row r="27" spans="1:8" ht="23.25" customHeight="1">
      <c r="A27" s="244" t="s">
        <v>686</v>
      </c>
      <c r="B27" s="57"/>
      <c r="C27" s="237"/>
      <c r="D27" s="237"/>
      <c r="E27" s="238"/>
      <c r="F27" s="239"/>
      <c r="G27" s="240"/>
      <c r="H27" s="241"/>
    </row>
    <row r="28" spans="1:8" ht="23.25" customHeight="1">
      <c r="A28" s="244" t="s">
        <v>687</v>
      </c>
      <c r="B28" s="57"/>
      <c r="C28" s="237"/>
      <c r="D28" s="237"/>
      <c r="E28" s="238"/>
      <c r="F28" s="239"/>
      <c r="G28" s="240"/>
      <c r="H28" s="241"/>
    </row>
    <row r="29" spans="1:11" ht="23.25" customHeight="1">
      <c r="A29" s="244" t="s">
        <v>688</v>
      </c>
      <c r="B29" s="57"/>
      <c r="C29" s="237"/>
      <c r="D29" s="237"/>
      <c r="E29" s="238"/>
      <c r="F29" s="239"/>
      <c r="G29" s="240"/>
      <c r="H29" s="241"/>
      <c r="I29" s="242"/>
      <c r="J29" s="243"/>
      <c r="K29" s="243"/>
    </row>
    <row r="30" spans="1:8" ht="23.25" customHeight="1">
      <c r="A30" s="248" t="s">
        <v>695</v>
      </c>
      <c r="B30" s="57"/>
      <c r="C30" s="237"/>
      <c r="D30" s="237"/>
      <c r="E30" s="238"/>
      <c r="F30" s="239"/>
      <c r="G30" s="240"/>
      <c r="H30" s="241"/>
    </row>
    <row r="31" spans="1:8" ht="23.25" customHeight="1">
      <c r="A31" s="244" t="s">
        <v>686</v>
      </c>
      <c r="B31" s="57"/>
      <c r="C31" s="237"/>
      <c r="D31" s="237"/>
      <c r="E31" s="238"/>
      <c r="F31" s="239"/>
      <c r="G31" s="240"/>
      <c r="H31" s="241"/>
    </row>
    <row r="32" spans="1:8" ht="23.25" customHeight="1">
      <c r="A32" s="244" t="s">
        <v>687</v>
      </c>
      <c r="B32" s="57"/>
      <c r="C32" s="237"/>
      <c r="D32" s="237"/>
      <c r="E32" s="238"/>
      <c r="F32" s="239"/>
      <c r="G32" s="240"/>
      <c r="H32" s="241"/>
    </row>
    <row r="33" spans="1:11" ht="23.25" customHeight="1">
      <c r="A33" s="244" t="s">
        <v>688</v>
      </c>
      <c r="B33" s="57"/>
      <c r="C33" s="237"/>
      <c r="D33" s="237"/>
      <c r="E33" s="238"/>
      <c r="F33" s="239"/>
      <c r="G33" s="240"/>
      <c r="H33" s="241"/>
      <c r="I33" s="242"/>
      <c r="J33" s="243"/>
      <c r="K33" s="243"/>
    </row>
    <row r="34" spans="1:8" ht="23.25" customHeight="1">
      <c r="A34" s="244" t="s">
        <v>696</v>
      </c>
      <c r="B34" s="57"/>
      <c r="C34" s="237"/>
      <c r="D34" s="237"/>
      <c r="E34" s="238"/>
      <c r="F34" s="239"/>
      <c r="G34" s="240"/>
      <c r="H34" s="247"/>
    </row>
    <row r="35" spans="1:8" ht="23.25" customHeight="1">
      <c r="A35" s="244" t="s">
        <v>686</v>
      </c>
      <c r="B35" s="57"/>
      <c r="C35" s="237"/>
      <c r="D35" s="237"/>
      <c r="E35" s="238"/>
      <c r="F35" s="239"/>
      <c r="G35" s="240"/>
      <c r="H35" s="247"/>
    </row>
    <row r="36" spans="1:8" ht="23.25" customHeight="1">
      <c r="A36" s="244" t="s">
        <v>687</v>
      </c>
      <c r="B36" s="57"/>
      <c r="C36" s="237"/>
      <c r="D36" s="237"/>
      <c r="E36" s="238"/>
      <c r="F36" s="239"/>
      <c r="G36" s="240"/>
      <c r="H36" s="247"/>
    </row>
    <row r="37" spans="1:11" ht="23.25" customHeight="1">
      <c r="A37" s="244" t="s">
        <v>688</v>
      </c>
      <c r="B37" s="57"/>
      <c r="C37" s="237"/>
      <c r="D37" s="237"/>
      <c r="E37" s="238"/>
      <c r="F37" s="239"/>
      <c r="G37" s="240"/>
      <c r="H37" s="241"/>
      <c r="I37" s="242"/>
      <c r="J37" s="243"/>
      <c r="K37" s="243"/>
    </row>
    <row r="38" spans="1:8" ht="24" customHeight="1">
      <c r="A38" s="139" t="s">
        <v>1369</v>
      </c>
      <c r="H38" s="247"/>
    </row>
    <row r="39" ht="24" customHeight="1">
      <c r="H39" s="247"/>
    </row>
    <row r="40" ht="24" customHeight="1">
      <c r="H40" s="247"/>
    </row>
    <row r="41" ht="24" customHeight="1">
      <c r="H41" s="247"/>
    </row>
    <row r="42" ht="15">
      <c r="H42" s="247"/>
    </row>
    <row r="43" ht="15">
      <c r="H43" s="247"/>
    </row>
    <row r="44" ht="15">
      <c r="H44" s="247"/>
    </row>
    <row r="45" ht="15">
      <c r="H45" s="247"/>
    </row>
    <row r="46" ht="15">
      <c r="H46" s="247"/>
    </row>
    <row r="47" ht="15">
      <c r="H47" s="247"/>
    </row>
  </sheetData>
  <sheetProtection/>
  <mergeCells count="4">
    <mergeCell ref="A1:G1"/>
    <mergeCell ref="B3:E3"/>
    <mergeCell ref="F3:G3"/>
    <mergeCell ref="A3:A4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41.00390625" style="139" customWidth="1"/>
    <col min="2" max="3" width="15.00390625" style="139" customWidth="1"/>
    <col min="4" max="4" width="14.125" style="139" customWidth="1"/>
    <col min="5" max="5" width="14.125" style="249" customWidth="1"/>
    <col min="6" max="6" width="15.00390625" style="251" customWidth="1"/>
    <col min="7" max="7" width="14.125" style="251" customWidth="1"/>
    <col min="8" max="8" width="14.75390625" style="139" bestFit="1" customWidth="1"/>
    <col min="9" max="9" width="9.50390625" style="139" bestFit="1" customWidth="1"/>
    <col min="10" max="10" width="13.375" style="139" customWidth="1"/>
    <col min="11" max="11" width="9.00390625" style="139" bestFit="1" customWidth="1"/>
    <col min="12" max="16384" width="9.00390625" style="139" customWidth="1"/>
  </cols>
  <sheetData>
    <row r="1" spans="1:7" s="232" customFormat="1" ht="48" customHeight="1">
      <c r="A1" s="351" t="s">
        <v>1340</v>
      </c>
      <c r="B1" s="351"/>
      <c r="C1" s="351"/>
      <c r="D1" s="351"/>
      <c r="E1" s="351"/>
      <c r="F1" s="351"/>
      <c r="G1" s="351"/>
    </row>
    <row r="2" spans="1:7" s="81" customFormat="1" ht="14.25">
      <c r="A2" s="115"/>
      <c r="E2" s="233"/>
      <c r="F2" s="252"/>
      <c r="G2" s="235" t="s">
        <v>2</v>
      </c>
    </row>
    <row r="3" spans="1:7" s="13" customFormat="1" ht="33" customHeight="1">
      <c r="A3" s="339" t="s">
        <v>3</v>
      </c>
      <c r="B3" s="352" t="s">
        <v>754</v>
      </c>
      <c r="C3" s="353"/>
      <c r="D3" s="353"/>
      <c r="E3" s="354"/>
      <c r="F3" s="355" t="s">
        <v>755</v>
      </c>
      <c r="G3" s="356"/>
    </row>
    <row r="4" spans="1:7" s="13" customFormat="1" ht="33" customHeight="1">
      <c r="A4" s="339"/>
      <c r="B4" s="3" t="s">
        <v>4</v>
      </c>
      <c r="C4" s="3" t="s">
        <v>6</v>
      </c>
      <c r="D4" s="3" t="s">
        <v>684</v>
      </c>
      <c r="E4" s="3" t="s">
        <v>756</v>
      </c>
      <c r="F4" s="177" t="s">
        <v>4</v>
      </c>
      <c r="G4" s="4" t="s">
        <v>757</v>
      </c>
    </row>
    <row r="5" spans="1:11" ht="34.5" customHeight="1">
      <c r="A5" s="14" t="s">
        <v>697</v>
      </c>
      <c r="B5" s="57">
        <v>0</v>
      </c>
      <c r="C5" s="237">
        <v>0</v>
      </c>
      <c r="D5" s="237">
        <v>0</v>
      </c>
      <c r="E5" s="238">
        <v>0</v>
      </c>
      <c r="F5" s="240">
        <v>0</v>
      </c>
      <c r="G5" s="240">
        <v>0</v>
      </c>
      <c r="H5" s="253"/>
      <c r="I5" s="242"/>
      <c r="J5" s="243"/>
      <c r="K5" s="243"/>
    </row>
    <row r="6" spans="1:11" ht="34.5" customHeight="1">
      <c r="A6" s="245" t="s">
        <v>698</v>
      </c>
      <c r="B6" s="57"/>
      <c r="C6" s="237"/>
      <c r="D6" s="237"/>
      <c r="E6" s="238"/>
      <c r="F6" s="240"/>
      <c r="G6" s="240"/>
      <c r="H6" s="253"/>
      <c r="I6" s="242"/>
      <c r="J6" s="243"/>
      <c r="K6" s="243"/>
    </row>
    <row r="7" spans="1:11" ht="34.5" customHeight="1">
      <c r="A7" s="244" t="s">
        <v>699</v>
      </c>
      <c r="B7" s="57"/>
      <c r="C7" s="237"/>
      <c r="D7" s="237"/>
      <c r="E7" s="238"/>
      <c r="F7" s="240"/>
      <c r="G7" s="240"/>
      <c r="H7" s="253"/>
      <c r="I7" s="242"/>
      <c r="J7" s="243"/>
      <c r="K7" s="243"/>
    </row>
    <row r="8" spans="1:11" ht="34.5" customHeight="1">
      <c r="A8" s="244" t="s">
        <v>700</v>
      </c>
      <c r="B8" s="57"/>
      <c r="C8" s="237"/>
      <c r="D8" s="237"/>
      <c r="E8" s="238"/>
      <c r="F8" s="240"/>
      <c r="G8" s="240"/>
      <c r="H8" s="253"/>
      <c r="I8" s="242"/>
      <c r="J8" s="243"/>
      <c r="K8" s="243"/>
    </row>
    <row r="9" spans="1:11" ht="34.5" customHeight="1">
      <c r="A9" s="244" t="s">
        <v>701</v>
      </c>
      <c r="B9" s="57"/>
      <c r="C9" s="237"/>
      <c r="D9" s="237"/>
      <c r="E9" s="238"/>
      <c r="F9" s="240"/>
      <c r="G9" s="240"/>
      <c r="H9" s="253"/>
      <c r="I9" s="242"/>
      <c r="J9" s="243"/>
      <c r="K9" s="243"/>
    </row>
    <row r="10" spans="1:11" ht="34.5" customHeight="1">
      <c r="A10" s="244" t="s">
        <v>702</v>
      </c>
      <c r="B10" s="57"/>
      <c r="C10" s="237"/>
      <c r="D10" s="237"/>
      <c r="E10" s="238"/>
      <c r="F10" s="240"/>
      <c r="G10" s="240"/>
      <c r="H10" s="253"/>
      <c r="I10" s="242"/>
      <c r="J10" s="243"/>
      <c r="K10" s="243"/>
    </row>
    <row r="11" spans="1:11" ht="34.5" customHeight="1">
      <c r="A11" s="244" t="s">
        <v>703</v>
      </c>
      <c r="B11" s="57"/>
      <c r="C11" s="237"/>
      <c r="D11" s="237"/>
      <c r="E11" s="238"/>
      <c r="F11" s="240"/>
      <c r="G11" s="240"/>
      <c r="H11" s="253"/>
      <c r="I11" s="242"/>
      <c r="J11" s="243"/>
      <c r="K11" s="243"/>
    </row>
    <row r="12" spans="1:11" ht="34.5" customHeight="1">
      <c r="A12" s="244" t="s">
        <v>700</v>
      </c>
      <c r="B12" s="57"/>
      <c r="C12" s="237"/>
      <c r="D12" s="237"/>
      <c r="E12" s="238"/>
      <c r="F12" s="240"/>
      <c r="G12" s="240"/>
      <c r="H12" s="253"/>
      <c r="I12" s="242"/>
      <c r="J12" s="243"/>
      <c r="K12" s="243"/>
    </row>
    <row r="13" spans="1:10" s="246" customFormat="1" ht="34.5" customHeight="1">
      <c r="A13" s="244" t="s">
        <v>704</v>
      </c>
      <c r="B13" s="57"/>
      <c r="C13" s="237"/>
      <c r="D13" s="237"/>
      <c r="E13" s="238"/>
      <c r="F13" s="240"/>
      <c r="G13" s="240"/>
      <c r="H13" s="253"/>
      <c r="J13" s="247"/>
    </row>
    <row r="14" spans="1:8" s="246" customFormat="1" ht="34.5" customHeight="1">
      <c r="A14" s="244" t="s">
        <v>705</v>
      </c>
      <c r="B14" s="57"/>
      <c r="C14" s="237"/>
      <c r="D14" s="237"/>
      <c r="E14" s="238"/>
      <c r="F14" s="240"/>
      <c r="G14" s="240"/>
      <c r="H14" s="253"/>
    </row>
    <row r="15" spans="1:8" s="246" customFormat="1" ht="34.5" customHeight="1">
      <c r="A15" s="244" t="s">
        <v>706</v>
      </c>
      <c r="B15" s="57"/>
      <c r="C15" s="237"/>
      <c r="D15" s="237"/>
      <c r="E15" s="238"/>
      <c r="F15" s="240"/>
      <c r="G15" s="240"/>
      <c r="H15" s="253"/>
    </row>
    <row r="16" spans="1:8" s="246" customFormat="1" ht="34.5" customHeight="1">
      <c r="A16" s="244" t="s">
        <v>707</v>
      </c>
      <c r="B16" s="57"/>
      <c r="C16" s="237"/>
      <c r="D16" s="237"/>
      <c r="E16" s="238"/>
      <c r="F16" s="240"/>
      <c r="G16" s="240"/>
      <c r="H16" s="253"/>
    </row>
    <row r="17" spans="1:8" s="246" customFormat="1" ht="34.5" customHeight="1">
      <c r="A17" s="244" t="s">
        <v>708</v>
      </c>
      <c r="B17" s="57"/>
      <c r="C17" s="237"/>
      <c r="D17" s="237"/>
      <c r="E17" s="238"/>
      <c r="F17" s="240"/>
      <c r="G17" s="240"/>
      <c r="H17" s="253"/>
    </row>
    <row r="18" spans="1:8" s="246" customFormat="1" ht="34.5" customHeight="1">
      <c r="A18" s="244" t="s">
        <v>709</v>
      </c>
      <c r="B18" s="57"/>
      <c r="C18" s="237"/>
      <c r="D18" s="237"/>
      <c r="E18" s="238"/>
      <c r="F18" s="240"/>
      <c r="G18" s="240"/>
      <c r="H18" s="253"/>
    </row>
    <row r="19" spans="1:8" s="246" customFormat="1" ht="34.5" customHeight="1">
      <c r="A19" s="244" t="s">
        <v>710</v>
      </c>
      <c r="B19" s="57"/>
      <c r="C19" s="237"/>
      <c r="D19" s="237"/>
      <c r="E19" s="238"/>
      <c r="F19" s="240"/>
      <c r="G19" s="240"/>
      <c r="H19" s="253"/>
    </row>
    <row r="20" spans="1:8" ht="34.5" customHeight="1">
      <c r="A20" s="248" t="s">
        <v>711</v>
      </c>
      <c r="B20" s="57"/>
      <c r="C20" s="237"/>
      <c r="D20" s="237"/>
      <c r="E20" s="238"/>
      <c r="F20" s="240"/>
      <c r="G20" s="240"/>
      <c r="H20" s="253"/>
    </row>
    <row r="21" spans="1:8" ht="34.5" customHeight="1">
      <c r="A21" s="244" t="s">
        <v>712</v>
      </c>
      <c r="B21" s="57"/>
      <c r="C21" s="237"/>
      <c r="D21" s="237"/>
      <c r="E21" s="238"/>
      <c r="F21" s="240"/>
      <c r="G21" s="240"/>
      <c r="H21" s="253"/>
    </row>
    <row r="22" spans="1:8" ht="34.5" customHeight="1">
      <c r="A22" s="248" t="s">
        <v>713</v>
      </c>
      <c r="B22" s="57"/>
      <c r="C22" s="237"/>
      <c r="D22" s="237"/>
      <c r="E22" s="238"/>
      <c r="F22" s="240"/>
      <c r="G22" s="240"/>
      <c r="H22" s="253"/>
    </row>
    <row r="23" spans="1:8" ht="34.5" customHeight="1">
      <c r="A23" s="248" t="s">
        <v>714</v>
      </c>
      <c r="B23" s="57"/>
      <c r="C23" s="237"/>
      <c r="D23" s="237"/>
      <c r="E23" s="238"/>
      <c r="F23" s="240"/>
      <c r="G23" s="240"/>
      <c r="H23" s="253"/>
    </row>
    <row r="24" spans="1:7" ht="34.5" customHeight="1">
      <c r="A24" s="248" t="s">
        <v>715</v>
      </c>
      <c r="B24" s="57"/>
      <c r="C24" s="237"/>
      <c r="D24" s="237"/>
      <c r="E24" s="238"/>
      <c r="F24" s="240"/>
      <c r="G24" s="240"/>
    </row>
    <row r="25" ht="24" customHeight="1">
      <c r="A25" s="139" t="s">
        <v>1369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4">
    <mergeCell ref="A1:G1"/>
    <mergeCell ref="B3:E3"/>
    <mergeCell ref="F3:G3"/>
    <mergeCell ref="A3:A4"/>
  </mergeCell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view="pageBreakPreview" zoomScale="115" zoomScaleNormal="7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5" sqref="C35"/>
    </sheetView>
  </sheetViews>
  <sheetFormatPr defaultColWidth="9.00390625" defaultRowHeight="14.25"/>
  <cols>
    <col min="1" max="1" width="38.875" style="49" customWidth="1"/>
    <col min="2" max="3" width="14.375" style="49" customWidth="1"/>
    <col min="4" max="4" width="14.375" style="50" customWidth="1"/>
    <col min="5" max="5" width="13.00390625" style="50" customWidth="1"/>
    <col min="6" max="6" width="13.00390625" style="71" customWidth="1"/>
    <col min="7" max="7" width="14.375" style="50" customWidth="1"/>
    <col min="8" max="8" width="12.375" style="72" customWidth="1"/>
    <col min="9" max="9" width="9.50390625" style="72" hidden="1" customWidth="1"/>
    <col min="10" max="10" width="9.00390625" style="49" bestFit="1" customWidth="1"/>
    <col min="11" max="16384" width="9.00390625" style="49" customWidth="1"/>
  </cols>
  <sheetData>
    <row r="1" spans="1:9" s="2" customFormat="1" ht="48" customHeight="1">
      <c r="A1" s="336" t="s">
        <v>753</v>
      </c>
      <c r="B1" s="336"/>
      <c r="C1" s="336"/>
      <c r="D1" s="336"/>
      <c r="E1" s="336"/>
      <c r="F1" s="336"/>
      <c r="G1" s="336"/>
      <c r="H1" s="336"/>
      <c r="I1" s="1"/>
    </row>
    <row r="2" spans="6:9" ht="14.25">
      <c r="F2" s="51"/>
      <c r="H2" s="52" t="s">
        <v>2</v>
      </c>
      <c r="I2" s="52"/>
    </row>
    <row r="3" spans="1:9" ht="30.75" customHeight="1">
      <c r="A3" s="339" t="s">
        <v>3</v>
      </c>
      <c r="B3" s="337" t="s">
        <v>754</v>
      </c>
      <c r="C3" s="337"/>
      <c r="D3" s="337"/>
      <c r="E3" s="337"/>
      <c r="F3" s="337"/>
      <c r="G3" s="338" t="s">
        <v>755</v>
      </c>
      <c r="H3" s="338"/>
      <c r="I3" s="52"/>
    </row>
    <row r="4" spans="1:9" s="7" customFormat="1" ht="30.75" customHeight="1">
      <c r="A4" s="339"/>
      <c r="B4" s="3" t="s">
        <v>4</v>
      </c>
      <c r="C4" s="3" t="s">
        <v>5</v>
      </c>
      <c r="D4" s="3" t="s">
        <v>6</v>
      </c>
      <c r="E4" s="3" t="s">
        <v>7</v>
      </c>
      <c r="F4" s="53" t="s">
        <v>756</v>
      </c>
      <c r="G4" s="3" t="s">
        <v>4</v>
      </c>
      <c r="H4" s="4" t="s">
        <v>757</v>
      </c>
      <c r="I4" s="6" t="s">
        <v>764</v>
      </c>
    </row>
    <row r="5" spans="1:9" ht="24" customHeight="1">
      <c r="A5" s="5" t="s">
        <v>8</v>
      </c>
      <c r="B5" s="54">
        <f>B6+B20</f>
        <v>550000</v>
      </c>
      <c r="C5" s="54">
        <f aca="true" t="shared" si="0" ref="C5:I5">C6+C20</f>
        <v>450000</v>
      </c>
      <c r="D5" s="54">
        <f>D6+D20</f>
        <v>450000</v>
      </c>
      <c r="E5" s="73">
        <f>D5/B5</f>
        <v>0.8181818181818182</v>
      </c>
      <c r="F5" s="74">
        <f>D5/I5</f>
        <v>0.8402874903600351</v>
      </c>
      <c r="G5" s="54">
        <f t="shared" si="0"/>
        <v>450000</v>
      </c>
      <c r="H5" s="73">
        <f aca="true" t="shared" si="1" ref="H5:H11">G5/D5</f>
        <v>1</v>
      </c>
      <c r="I5" s="54">
        <f t="shared" si="0"/>
        <v>535531</v>
      </c>
    </row>
    <row r="6" spans="1:9" s="9" customFormat="1" ht="24" customHeight="1">
      <c r="A6" s="8" t="s">
        <v>9</v>
      </c>
      <c r="B6" s="54">
        <f>SUM(B7:B19)</f>
        <v>420000</v>
      </c>
      <c r="C6" s="54">
        <f>SUM(C7:C19)</f>
        <v>380000</v>
      </c>
      <c r="D6" s="54">
        <f>SUM(D7:D19)</f>
        <v>380000</v>
      </c>
      <c r="E6" s="73">
        <f aca="true" t="shared" si="2" ref="E6:E28">D6/B6</f>
        <v>0.9047619047619048</v>
      </c>
      <c r="F6" s="74">
        <f>D6/I6</f>
        <v>0.9794950445283602</v>
      </c>
      <c r="G6" s="54">
        <f>SUM(G7:G19)</f>
        <v>380000</v>
      </c>
      <c r="H6" s="73">
        <f t="shared" si="1"/>
        <v>1</v>
      </c>
      <c r="I6" s="54">
        <f>SUM(I7:I19)</f>
        <v>387955</v>
      </c>
    </row>
    <row r="7" spans="1:9" ht="24" customHeight="1">
      <c r="A7" s="55" t="s">
        <v>10</v>
      </c>
      <c r="B7" s="56">
        <v>135000</v>
      </c>
      <c r="C7" s="54">
        <v>123000</v>
      </c>
      <c r="D7" s="54">
        <v>123000</v>
      </c>
      <c r="E7" s="73">
        <f t="shared" si="2"/>
        <v>0.9111111111111111</v>
      </c>
      <c r="F7" s="74">
        <f>D7/I7</f>
        <v>1.0275431693441268</v>
      </c>
      <c r="G7" s="56">
        <v>122000</v>
      </c>
      <c r="H7" s="73">
        <f t="shared" si="1"/>
        <v>0.991869918699187</v>
      </c>
      <c r="I7" s="57">
        <v>119703</v>
      </c>
    </row>
    <row r="8" spans="1:9" ht="24" customHeight="1">
      <c r="A8" s="55" t="s">
        <v>11</v>
      </c>
      <c r="B8" s="56"/>
      <c r="C8" s="54"/>
      <c r="D8" s="54"/>
      <c r="E8" s="73"/>
      <c r="F8" s="74">
        <f aca="true" t="shared" si="3" ref="F8:F28">D8/I8</f>
        <v>0</v>
      </c>
      <c r="G8" s="56"/>
      <c r="H8" s="73"/>
      <c r="I8" s="57">
        <v>766</v>
      </c>
    </row>
    <row r="9" spans="1:9" ht="24.75" customHeight="1">
      <c r="A9" s="55" t="s">
        <v>12</v>
      </c>
      <c r="B9" s="56">
        <v>64000</v>
      </c>
      <c r="C9" s="54">
        <v>65000</v>
      </c>
      <c r="D9" s="54">
        <v>65000</v>
      </c>
      <c r="E9" s="73">
        <f t="shared" si="2"/>
        <v>1.015625</v>
      </c>
      <c r="F9" s="74">
        <f t="shared" si="3"/>
        <v>1.0727665824957502</v>
      </c>
      <c r="G9" s="56">
        <v>65000</v>
      </c>
      <c r="H9" s="73">
        <f t="shared" si="1"/>
        <v>1</v>
      </c>
      <c r="I9" s="57">
        <v>60591</v>
      </c>
    </row>
    <row r="10" spans="1:9" ht="24.75" customHeight="1">
      <c r="A10" s="55" t="s">
        <v>13</v>
      </c>
      <c r="B10" s="56">
        <v>27800</v>
      </c>
      <c r="C10" s="54">
        <v>22200</v>
      </c>
      <c r="D10" s="54">
        <v>22200</v>
      </c>
      <c r="E10" s="73">
        <f t="shared" si="2"/>
        <v>0.7985611510791367</v>
      </c>
      <c r="F10" s="74">
        <f t="shared" si="3"/>
        <v>0.938411463837342</v>
      </c>
      <c r="G10" s="56">
        <v>22000</v>
      </c>
      <c r="H10" s="73">
        <f t="shared" si="1"/>
        <v>0.990990990990991</v>
      </c>
      <c r="I10" s="57">
        <v>23657</v>
      </c>
    </row>
    <row r="11" spans="1:9" ht="24" customHeight="1">
      <c r="A11" s="55" t="s">
        <v>14</v>
      </c>
      <c r="B11" s="56"/>
      <c r="C11" s="54"/>
      <c r="D11" s="54"/>
      <c r="E11" s="73"/>
      <c r="F11" s="74"/>
      <c r="G11" s="56">
        <v>5000</v>
      </c>
      <c r="H11" s="73" t="e">
        <f t="shared" si="1"/>
        <v>#DIV/0!</v>
      </c>
      <c r="I11" s="57"/>
    </row>
    <row r="12" spans="1:9" ht="24" customHeight="1">
      <c r="A12" s="55" t="s">
        <v>15</v>
      </c>
      <c r="B12" s="56">
        <v>34000</v>
      </c>
      <c r="C12" s="54">
        <v>35000</v>
      </c>
      <c r="D12" s="54">
        <v>35000</v>
      </c>
      <c r="E12" s="73">
        <f t="shared" si="2"/>
        <v>1.0294117647058822</v>
      </c>
      <c r="F12" s="74">
        <f t="shared" si="3"/>
        <v>1.1126653102746693</v>
      </c>
      <c r="G12" s="56">
        <v>35000</v>
      </c>
      <c r="H12" s="73">
        <f aca="true" t="shared" si="4" ref="H12:H17">G12/D12</f>
        <v>1</v>
      </c>
      <c r="I12" s="57">
        <v>31456</v>
      </c>
    </row>
    <row r="13" spans="1:9" ht="24" customHeight="1">
      <c r="A13" s="55" t="s">
        <v>16</v>
      </c>
      <c r="B13" s="56">
        <v>70000</v>
      </c>
      <c r="C13" s="54">
        <v>67000</v>
      </c>
      <c r="D13" s="54">
        <v>67000</v>
      </c>
      <c r="E13" s="73">
        <f t="shared" si="2"/>
        <v>0.9571428571428572</v>
      </c>
      <c r="F13" s="74">
        <f t="shared" si="3"/>
        <v>0.9965344399327711</v>
      </c>
      <c r="G13" s="56">
        <v>66000</v>
      </c>
      <c r="H13" s="73">
        <f t="shared" si="4"/>
        <v>0.9850746268656716</v>
      </c>
      <c r="I13" s="57">
        <v>67233</v>
      </c>
    </row>
    <row r="14" spans="1:9" ht="24" customHeight="1">
      <c r="A14" s="55" t="s">
        <v>17</v>
      </c>
      <c r="B14" s="56">
        <v>18000</v>
      </c>
      <c r="C14" s="54">
        <v>17000</v>
      </c>
      <c r="D14" s="54">
        <v>17000</v>
      </c>
      <c r="E14" s="73">
        <f t="shared" si="2"/>
        <v>0.9444444444444444</v>
      </c>
      <c r="F14" s="74">
        <f t="shared" si="3"/>
        <v>0.971151099685804</v>
      </c>
      <c r="G14" s="56">
        <v>17000</v>
      </c>
      <c r="H14" s="73">
        <f t="shared" si="4"/>
        <v>1</v>
      </c>
      <c r="I14" s="57">
        <v>17505</v>
      </c>
    </row>
    <row r="15" spans="1:9" ht="24" customHeight="1">
      <c r="A15" s="55" t="s">
        <v>18</v>
      </c>
      <c r="B15" s="56">
        <v>4200</v>
      </c>
      <c r="C15" s="54">
        <v>4000</v>
      </c>
      <c r="D15" s="54">
        <v>4000</v>
      </c>
      <c r="E15" s="73">
        <f t="shared" si="2"/>
        <v>0.9523809523809523</v>
      </c>
      <c r="F15" s="74">
        <f t="shared" si="3"/>
        <v>1.0235414534288638</v>
      </c>
      <c r="G15" s="56">
        <v>4000</v>
      </c>
      <c r="H15" s="73">
        <f t="shared" si="4"/>
        <v>1</v>
      </c>
      <c r="I15" s="57">
        <v>3908</v>
      </c>
    </row>
    <row r="16" spans="1:9" ht="24" customHeight="1">
      <c r="A16" s="55" t="s">
        <v>19</v>
      </c>
      <c r="B16" s="56">
        <v>36000</v>
      </c>
      <c r="C16" s="54">
        <v>19600</v>
      </c>
      <c r="D16" s="54">
        <v>19600</v>
      </c>
      <c r="E16" s="73">
        <f t="shared" si="2"/>
        <v>0.5444444444444444</v>
      </c>
      <c r="F16" s="74">
        <f t="shared" si="3"/>
        <v>0.5704971475142624</v>
      </c>
      <c r="G16" s="56">
        <v>20000</v>
      </c>
      <c r="H16" s="73">
        <f t="shared" si="4"/>
        <v>1.0204081632653061</v>
      </c>
      <c r="I16" s="57">
        <v>34356</v>
      </c>
    </row>
    <row r="17" spans="1:9" ht="24" customHeight="1">
      <c r="A17" s="55" t="s">
        <v>20</v>
      </c>
      <c r="B17" s="56">
        <v>5000</v>
      </c>
      <c r="C17" s="54">
        <v>4500</v>
      </c>
      <c r="D17" s="54">
        <v>4500</v>
      </c>
      <c r="E17" s="73">
        <f t="shared" si="2"/>
        <v>0.9</v>
      </c>
      <c r="F17" s="74">
        <f t="shared" si="3"/>
        <v>1.0040160642570282</v>
      </c>
      <c r="G17" s="56">
        <v>4000</v>
      </c>
      <c r="H17" s="73">
        <f t="shared" si="4"/>
        <v>0.8888888888888888</v>
      </c>
      <c r="I17" s="57">
        <v>4482</v>
      </c>
    </row>
    <row r="18" spans="1:9" ht="24" customHeight="1">
      <c r="A18" s="55" t="s">
        <v>21</v>
      </c>
      <c r="B18" s="56"/>
      <c r="C18" s="54"/>
      <c r="D18" s="54"/>
      <c r="E18" s="73"/>
      <c r="F18" s="74"/>
      <c r="G18" s="56"/>
      <c r="H18" s="73"/>
      <c r="I18" s="57"/>
    </row>
    <row r="19" spans="1:9" ht="24" customHeight="1">
      <c r="A19" s="55" t="s">
        <v>22</v>
      </c>
      <c r="B19" s="56">
        <v>26000</v>
      </c>
      <c r="C19" s="54">
        <v>22700</v>
      </c>
      <c r="D19" s="54">
        <v>22700</v>
      </c>
      <c r="E19" s="73">
        <f t="shared" si="2"/>
        <v>0.8730769230769231</v>
      </c>
      <c r="F19" s="74">
        <f t="shared" si="3"/>
        <v>0.9342332702280023</v>
      </c>
      <c r="G19" s="56">
        <v>20000</v>
      </c>
      <c r="H19" s="73">
        <f>G19/D19</f>
        <v>0.8810572687224669</v>
      </c>
      <c r="I19" s="57">
        <v>24298</v>
      </c>
    </row>
    <row r="20" spans="1:9" s="10" customFormat="1" ht="24" customHeight="1">
      <c r="A20" s="8" t="s">
        <v>23</v>
      </c>
      <c r="B20" s="54">
        <f>SUM(B21:B27)</f>
        <v>130000</v>
      </c>
      <c r="C20" s="54">
        <f>SUM(C21:C27)</f>
        <v>70000</v>
      </c>
      <c r="D20" s="54">
        <f>SUM(D21:D27)</f>
        <v>70000</v>
      </c>
      <c r="E20" s="73">
        <f t="shared" si="2"/>
        <v>0.5384615384615384</v>
      </c>
      <c r="F20" s="74">
        <f t="shared" si="3"/>
        <v>0.4743318696807069</v>
      </c>
      <c r="G20" s="54">
        <f>SUM(G21:G27)</f>
        <v>70000</v>
      </c>
      <c r="H20" s="73">
        <f>G20/D20</f>
        <v>1</v>
      </c>
      <c r="I20" s="58">
        <f>SUM(I21:I27)</f>
        <v>147576</v>
      </c>
    </row>
    <row r="21" spans="1:9" ht="24" customHeight="1">
      <c r="A21" s="55" t="s">
        <v>24</v>
      </c>
      <c r="B21" s="56">
        <v>39000</v>
      </c>
      <c r="C21" s="54">
        <v>33000</v>
      </c>
      <c r="D21" s="54">
        <v>33000</v>
      </c>
      <c r="E21" s="73">
        <f t="shared" si="2"/>
        <v>0.8461538461538461</v>
      </c>
      <c r="F21" s="74">
        <f t="shared" si="3"/>
        <v>1.057387292127271</v>
      </c>
      <c r="G21" s="56">
        <v>30000</v>
      </c>
      <c r="H21" s="73">
        <f>G21/D21</f>
        <v>0.9090909090909091</v>
      </c>
      <c r="I21" s="57">
        <v>31209</v>
      </c>
    </row>
    <row r="22" spans="1:9" ht="24" customHeight="1">
      <c r="A22" s="55" t="s">
        <v>25</v>
      </c>
      <c r="B22" s="56">
        <v>2000</v>
      </c>
      <c r="C22" s="54">
        <v>2000</v>
      </c>
      <c r="D22" s="54">
        <v>2000</v>
      </c>
      <c r="E22" s="73">
        <f t="shared" si="2"/>
        <v>1</v>
      </c>
      <c r="F22" s="74">
        <f t="shared" si="3"/>
        <v>1.0055304172951232</v>
      </c>
      <c r="G22" s="56">
        <v>2000</v>
      </c>
      <c r="H22" s="73">
        <f>G22/D22</f>
        <v>1</v>
      </c>
      <c r="I22" s="57">
        <v>1989</v>
      </c>
    </row>
    <row r="23" spans="1:9" ht="24" customHeight="1">
      <c r="A23" s="55" t="s">
        <v>26</v>
      </c>
      <c r="B23" s="56">
        <v>3600</v>
      </c>
      <c r="C23" s="54">
        <v>3200</v>
      </c>
      <c r="D23" s="54">
        <v>3200</v>
      </c>
      <c r="E23" s="73">
        <f t="shared" si="2"/>
        <v>0.8888888888888888</v>
      </c>
      <c r="F23" s="74">
        <f t="shared" si="3"/>
        <v>1.0389610389610389</v>
      </c>
      <c r="G23" s="56">
        <v>3000</v>
      </c>
      <c r="H23" s="73">
        <f>G23/D23</f>
        <v>0.9375</v>
      </c>
      <c r="I23" s="57">
        <v>3080</v>
      </c>
    </row>
    <row r="24" spans="1:9" ht="24" customHeight="1">
      <c r="A24" s="55" t="s">
        <v>27</v>
      </c>
      <c r="B24" s="56"/>
      <c r="C24" s="54"/>
      <c r="D24" s="54"/>
      <c r="E24" s="73"/>
      <c r="F24" s="74"/>
      <c r="G24" s="56"/>
      <c r="H24" s="73"/>
      <c r="I24" s="57"/>
    </row>
    <row r="25" spans="1:9" ht="24" customHeight="1">
      <c r="A25" s="55" t="s">
        <v>28</v>
      </c>
      <c r="B25" s="56">
        <v>400</v>
      </c>
      <c r="C25" s="54">
        <v>1300</v>
      </c>
      <c r="D25" s="54">
        <v>1300</v>
      </c>
      <c r="E25" s="73">
        <f t="shared" si="2"/>
        <v>3.25</v>
      </c>
      <c r="F25" s="74">
        <f t="shared" si="3"/>
        <v>3.1476997578692494</v>
      </c>
      <c r="G25" s="56">
        <v>2000</v>
      </c>
      <c r="H25" s="73">
        <f>G25/D25</f>
        <v>1.5384615384615385</v>
      </c>
      <c r="I25" s="57">
        <v>413</v>
      </c>
    </row>
    <row r="26" spans="1:9" ht="24" customHeight="1">
      <c r="A26" s="55" t="s">
        <v>29</v>
      </c>
      <c r="B26" s="56"/>
      <c r="C26" s="54"/>
      <c r="D26" s="54"/>
      <c r="E26" s="73"/>
      <c r="F26" s="74"/>
      <c r="G26" s="56"/>
      <c r="H26" s="73"/>
      <c r="I26" s="57"/>
    </row>
    <row r="27" spans="1:9" ht="24" customHeight="1">
      <c r="A27" s="59" t="s">
        <v>30</v>
      </c>
      <c r="B27" s="60">
        <v>85000</v>
      </c>
      <c r="C27" s="61">
        <v>30500</v>
      </c>
      <c r="D27" s="61">
        <v>30500</v>
      </c>
      <c r="E27" s="75">
        <f t="shared" si="2"/>
        <v>0.3588235294117647</v>
      </c>
      <c r="F27" s="76">
        <f t="shared" si="3"/>
        <v>0.27505974658429905</v>
      </c>
      <c r="G27" s="60">
        <v>33000</v>
      </c>
      <c r="H27" s="75">
        <f>G27/D27</f>
        <v>1.0819672131147542</v>
      </c>
      <c r="I27" s="62">
        <v>110885</v>
      </c>
    </row>
    <row r="28" spans="1:9" s="79" customFormat="1" ht="24" customHeight="1">
      <c r="A28" s="11" t="s">
        <v>8</v>
      </c>
      <c r="B28" s="63">
        <f>B6+B20</f>
        <v>550000</v>
      </c>
      <c r="C28" s="64">
        <f aca="true" t="shared" si="5" ref="C28:I28">C6+C20</f>
        <v>450000</v>
      </c>
      <c r="D28" s="64">
        <f t="shared" si="5"/>
        <v>450000</v>
      </c>
      <c r="E28" s="77">
        <f t="shared" si="2"/>
        <v>0.8181818181818182</v>
      </c>
      <c r="F28" s="78">
        <f t="shared" si="3"/>
        <v>0.8402874903600351</v>
      </c>
      <c r="G28" s="63">
        <f t="shared" si="5"/>
        <v>450000</v>
      </c>
      <c r="H28" s="77">
        <f>G28/D28</f>
        <v>1</v>
      </c>
      <c r="I28" s="63">
        <f t="shared" si="5"/>
        <v>535531</v>
      </c>
    </row>
    <row r="29" spans="1:9" s="69" customFormat="1" ht="24" customHeight="1">
      <c r="A29" s="65" t="s">
        <v>31</v>
      </c>
      <c r="B29" s="66"/>
      <c r="C29" s="67">
        <v>106680</v>
      </c>
      <c r="D29" s="68">
        <v>106680</v>
      </c>
      <c r="E29" s="73"/>
      <c r="F29" s="74"/>
      <c r="G29" s="66"/>
      <c r="H29" s="80"/>
      <c r="I29" s="56"/>
    </row>
    <row r="30" spans="1:9" s="69" customFormat="1" ht="24" customHeight="1">
      <c r="A30" s="65" t="s">
        <v>32</v>
      </c>
      <c r="B30" s="66">
        <v>110000</v>
      </c>
      <c r="C30" s="66">
        <v>86420</v>
      </c>
      <c r="D30" s="66">
        <v>86420</v>
      </c>
      <c r="E30" s="73"/>
      <c r="F30" s="74"/>
      <c r="G30" s="66">
        <v>193100</v>
      </c>
      <c r="H30" s="80"/>
      <c r="I30" s="56"/>
    </row>
    <row r="31" spans="1:9" s="69" customFormat="1" ht="24" customHeight="1">
      <c r="A31" s="65" t="s">
        <v>33</v>
      </c>
      <c r="B31" s="66"/>
      <c r="C31" s="67">
        <v>5800</v>
      </c>
      <c r="D31" s="67">
        <v>5800</v>
      </c>
      <c r="E31" s="73"/>
      <c r="F31" s="74"/>
      <c r="G31" s="66"/>
      <c r="H31" s="80"/>
      <c r="I31" s="56"/>
    </row>
    <row r="32" spans="1:9" s="69" customFormat="1" ht="24" customHeight="1">
      <c r="A32" s="65" t="s">
        <v>34</v>
      </c>
      <c r="B32" s="66">
        <v>20000</v>
      </c>
      <c r="C32" s="67">
        <v>48900</v>
      </c>
      <c r="D32" s="67">
        <v>48900</v>
      </c>
      <c r="E32" s="73"/>
      <c r="F32" s="74"/>
      <c r="G32" s="66">
        <f>45000-88100</f>
        <v>-43100</v>
      </c>
      <c r="H32" s="80"/>
      <c r="I32" s="56"/>
    </row>
    <row r="33" spans="1:9" s="69" customFormat="1" ht="24" customHeight="1">
      <c r="A33" s="65" t="s">
        <v>35</v>
      </c>
      <c r="B33" s="66">
        <v>50000</v>
      </c>
      <c r="C33" s="67"/>
      <c r="D33" s="67"/>
      <c r="E33" s="73"/>
      <c r="F33" s="74"/>
      <c r="G33" s="66"/>
      <c r="H33" s="80"/>
      <c r="I33" s="54"/>
    </row>
    <row r="34" spans="1:9" ht="24" customHeight="1">
      <c r="A34" s="5" t="s">
        <v>36</v>
      </c>
      <c r="B34" s="70">
        <f>B28+B29+B30+B31+B32+B33</f>
        <v>730000</v>
      </c>
      <c r="C34" s="70">
        <f>C28+C29+C30+C31-C32+C33</f>
        <v>600000</v>
      </c>
      <c r="D34" s="70">
        <f>D28+D29+D30+D31-D32+D33</f>
        <v>600000</v>
      </c>
      <c r="E34" s="73"/>
      <c r="F34" s="74"/>
      <c r="G34" s="70">
        <f>G28+G29+G30+G31+G32+G33</f>
        <v>600000</v>
      </c>
      <c r="H34" s="73"/>
      <c r="I34" s="58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4">
    <mergeCell ref="A1:H1"/>
    <mergeCell ref="B3:F3"/>
    <mergeCell ref="G3:H3"/>
    <mergeCell ref="A3:A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view="pageBreakPreview" zoomScale="115" zoomScaleNormal="85" zoomScaleSheetLayoutView="115" zoomScalePageLayoutView="0" workbookViewId="0" topLeftCell="A1">
      <pane xSplit="2" ySplit="5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5" sqref="E25"/>
    </sheetView>
  </sheetViews>
  <sheetFormatPr defaultColWidth="9.00390625" defaultRowHeight="14.25"/>
  <cols>
    <col min="1" max="1" width="34.375" style="15" customWidth="1"/>
    <col min="2" max="4" width="15.00390625" style="15" customWidth="1"/>
    <col min="5" max="5" width="11.25390625" style="15" customWidth="1"/>
    <col min="6" max="6" width="11.25390625" style="111" customWidth="1"/>
    <col min="7" max="7" width="18.875" style="15" hidden="1" customWidth="1"/>
    <col min="8" max="8" width="9.00390625" style="15" hidden="1" customWidth="1"/>
    <col min="9" max="9" width="12.75390625" style="15" hidden="1" customWidth="1"/>
    <col min="10" max="10" width="14.75390625" style="15" hidden="1" customWidth="1"/>
    <col min="11" max="22" width="9.00390625" style="15" hidden="1" customWidth="1"/>
    <col min="23" max="23" width="15.00390625" style="112" customWidth="1"/>
    <col min="24" max="24" width="11.00390625" style="113" customWidth="1"/>
    <col min="25" max="25" width="11.625" style="15" hidden="1" customWidth="1"/>
    <col min="26" max="26" width="9.00390625" style="15" bestFit="1" customWidth="1"/>
    <col min="27" max="27" width="11.625" style="15" bestFit="1" customWidth="1"/>
    <col min="28" max="28" width="9.00390625" style="15" bestFit="1" customWidth="1"/>
    <col min="29" max="16384" width="9.00390625" style="15" customWidth="1"/>
  </cols>
  <sheetData>
    <row r="1" spans="1:24" s="12" customFormat="1" ht="48" customHeight="1">
      <c r="A1" s="340" t="s">
        <v>759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</row>
    <row r="2" spans="6:24" s="81" customFormat="1" ht="14.25">
      <c r="F2" s="82"/>
      <c r="W2" s="83"/>
      <c r="X2" s="84" t="s">
        <v>2</v>
      </c>
    </row>
    <row r="3" spans="1:24" s="81" customFormat="1" ht="34.5" customHeight="1">
      <c r="A3" s="339" t="s">
        <v>3</v>
      </c>
      <c r="B3" s="341" t="s">
        <v>754</v>
      </c>
      <c r="C3" s="341"/>
      <c r="D3" s="341"/>
      <c r="E3" s="341"/>
      <c r="F3" s="34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42" t="s">
        <v>755</v>
      </c>
      <c r="X3" s="342"/>
    </row>
    <row r="4" spans="1:25" s="13" customFormat="1" ht="34.5" customHeight="1">
      <c r="A4" s="339"/>
      <c r="B4" s="3" t="s">
        <v>4</v>
      </c>
      <c r="C4" s="3" t="s">
        <v>5</v>
      </c>
      <c r="D4" s="3" t="s">
        <v>6</v>
      </c>
      <c r="E4" s="3" t="s">
        <v>7</v>
      </c>
      <c r="F4" s="53" t="s">
        <v>762</v>
      </c>
      <c r="G4" s="20"/>
      <c r="H4" s="20"/>
      <c r="I4" s="20"/>
      <c r="J4" s="20" t="s">
        <v>37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3" t="s">
        <v>4</v>
      </c>
      <c r="X4" s="4" t="s">
        <v>757</v>
      </c>
      <c r="Y4" s="13" t="s">
        <v>763</v>
      </c>
    </row>
    <row r="5" spans="1:27" ht="27.75" customHeight="1">
      <c r="A5" s="14" t="s">
        <v>38</v>
      </c>
      <c r="B5" s="85">
        <f>SUM(B6:B27)</f>
        <v>730000</v>
      </c>
      <c r="C5" s="85">
        <f>SUM(C6:C27)</f>
        <v>600000</v>
      </c>
      <c r="D5" s="85">
        <f>SUM(D6:D27)</f>
        <v>600000</v>
      </c>
      <c r="E5" s="86">
        <f>D5/B5</f>
        <v>0.821917808219178</v>
      </c>
      <c r="F5" s="87">
        <f>D5/Y5</f>
        <v>0.8488027637017986</v>
      </c>
      <c r="G5" s="17"/>
      <c r="H5" s="17"/>
      <c r="I5" s="22"/>
      <c r="J5" s="85"/>
      <c r="K5" s="17"/>
      <c r="L5" s="17"/>
      <c r="M5" s="88"/>
      <c r="N5" s="23"/>
      <c r="O5" s="17"/>
      <c r="P5" s="17"/>
      <c r="Q5" s="17"/>
      <c r="R5" s="17"/>
      <c r="S5" s="17"/>
      <c r="T5" s="22"/>
      <c r="U5" s="17"/>
      <c r="V5" s="22"/>
      <c r="W5" s="85">
        <f>SUM(W6:W27)</f>
        <v>600000</v>
      </c>
      <c r="X5" s="73">
        <f>W5/D5</f>
        <v>1</v>
      </c>
      <c r="Y5" s="85">
        <f>SUM(Y6:Y26)</f>
        <v>706878</v>
      </c>
      <c r="Z5" s="49"/>
      <c r="AA5" s="89"/>
    </row>
    <row r="6" spans="1:28" ht="27.75" customHeight="1">
      <c r="A6" s="90" t="s">
        <v>39</v>
      </c>
      <c r="B6" s="92">
        <v>60000</v>
      </c>
      <c r="C6" s="85">
        <f aca="true" t="shared" si="0" ref="C6:C27">D6</f>
        <v>58000</v>
      </c>
      <c r="D6" s="91">
        <v>58000</v>
      </c>
      <c r="E6" s="86">
        <f aca="true" t="shared" si="1" ref="E6:E25">D6/B6</f>
        <v>0.9666666666666667</v>
      </c>
      <c r="F6" s="87">
        <f aca="true" t="shared" si="2" ref="F6:F25">D6/Y6</f>
        <v>1.0088009183566982</v>
      </c>
      <c r="G6" s="17"/>
      <c r="H6" s="17"/>
      <c r="I6" s="22"/>
      <c r="J6" s="17"/>
      <c r="K6" s="17"/>
      <c r="L6" s="17"/>
      <c r="M6" s="88"/>
      <c r="N6" s="23"/>
      <c r="O6" s="17"/>
      <c r="P6" s="18"/>
      <c r="Q6" s="17"/>
      <c r="R6" s="18"/>
      <c r="S6" s="17"/>
      <c r="T6" s="22"/>
      <c r="U6" s="17"/>
      <c r="V6" s="22"/>
      <c r="W6" s="92">
        <v>56000</v>
      </c>
      <c r="X6" s="73">
        <f aca="true" t="shared" si="3" ref="X6:X14">W6/D6</f>
        <v>0.9655172413793104</v>
      </c>
      <c r="Y6" s="212">
        <v>57494</v>
      </c>
      <c r="Z6" s="49"/>
      <c r="AA6" s="89"/>
      <c r="AB6" s="81"/>
    </row>
    <row r="7" spans="1:27" ht="27.75" customHeight="1">
      <c r="A7" s="90" t="s">
        <v>40</v>
      </c>
      <c r="B7" s="92">
        <v>48000</v>
      </c>
      <c r="C7" s="85">
        <f t="shared" si="0"/>
        <v>45000</v>
      </c>
      <c r="D7" s="91">
        <v>45000</v>
      </c>
      <c r="E7" s="86">
        <f t="shared" si="1"/>
        <v>0.9375</v>
      </c>
      <c r="F7" s="87">
        <f t="shared" si="2"/>
        <v>0.9702039584321503</v>
      </c>
      <c r="G7" s="17"/>
      <c r="H7" s="17"/>
      <c r="I7" s="22"/>
      <c r="J7" s="17"/>
      <c r="K7" s="17"/>
      <c r="L7" s="17"/>
      <c r="M7" s="88"/>
      <c r="N7" s="23"/>
      <c r="O7" s="17"/>
      <c r="P7" s="18"/>
      <c r="Q7" s="17"/>
      <c r="R7" s="18"/>
      <c r="S7" s="17"/>
      <c r="T7" s="22"/>
      <c r="U7" s="17"/>
      <c r="V7" s="22"/>
      <c r="W7" s="92">
        <v>42000</v>
      </c>
      <c r="X7" s="73">
        <f t="shared" si="3"/>
        <v>0.9333333333333333</v>
      </c>
      <c r="Y7" s="212">
        <v>46382</v>
      </c>
      <c r="Z7" s="49"/>
      <c r="AA7" s="89"/>
    </row>
    <row r="8" spans="1:27" ht="27.75" customHeight="1">
      <c r="A8" s="90" t="s">
        <v>41</v>
      </c>
      <c r="B8" s="92">
        <v>190000</v>
      </c>
      <c r="C8" s="85">
        <f t="shared" si="0"/>
        <v>158000</v>
      </c>
      <c r="D8" s="91">
        <v>158000</v>
      </c>
      <c r="E8" s="86">
        <f t="shared" si="1"/>
        <v>0.8315789473684211</v>
      </c>
      <c r="F8" s="87">
        <f t="shared" si="2"/>
        <v>0.8601494918040818</v>
      </c>
      <c r="G8" s="17"/>
      <c r="H8" s="17"/>
      <c r="I8" s="22"/>
      <c r="J8" s="17"/>
      <c r="K8" s="17"/>
      <c r="L8" s="17"/>
      <c r="M8" s="88"/>
      <c r="N8" s="23"/>
      <c r="O8" s="17"/>
      <c r="P8" s="18"/>
      <c r="Q8" s="17"/>
      <c r="R8" s="18"/>
      <c r="S8" s="17"/>
      <c r="T8" s="22"/>
      <c r="U8" s="17"/>
      <c r="V8" s="22"/>
      <c r="W8" s="92">
        <v>160000</v>
      </c>
      <c r="X8" s="73">
        <f t="shared" si="3"/>
        <v>1.0126582278481013</v>
      </c>
      <c r="Y8" s="212">
        <v>183689</v>
      </c>
      <c r="Z8" s="49"/>
      <c r="AA8" s="89"/>
    </row>
    <row r="9" spans="1:27" ht="27.75" customHeight="1">
      <c r="A9" s="90" t="s">
        <v>42</v>
      </c>
      <c r="B9" s="92">
        <v>12000</v>
      </c>
      <c r="C9" s="85">
        <f t="shared" si="0"/>
        <v>8000</v>
      </c>
      <c r="D9" s="91">
        <v>8000</v>
      </c>
      <c r="E9" s="86">
        <f t="shared" si="1"/>
        <v>0.6666666666666666</v>
      </c>
      <c r="F9" s="87">
        <f t="shared" si="2"/>
        <v>0.6459948320413437</v>
      </c>
      <c r="G9" s="17"/>
      <c r="H9" s="17"/>
      <c r="I9" s="22"/>
      <c r="J9" s="17"/>
      <c r="K9" s="17"/>
      <c r="L9" s="17"/>
      <c r="M9" s="88"/>
      <c r="N9" s="23"/>
      <c r="O9" s="17"/>
      <c r="P9" s="18"/>
      <c r="Q9" s="17"/>
      <c r="R9" s="18"/>
      <c r="S9" s="17"/>
      <c r="T9" s="22"/>
      <c r="U9" s="17"/>
      <c r="V9" s="22"/>
      <c r="W9" s="92">
        <v>8000</v>
      </c>
      <c r="X9" s="73">
        <f t="shared" si="3"/>
        <v>1</v>
      </c>
      <c r="Y9" s="212">
        <v>12384</v>
      </c>
      <c r="Z9" s="49"/>
      <c r="AA9" s="89"/>
    </row>
    <row r="10" spans="1:27" ht="27.75" customHeight="1">
      <c r="A10" s="90" t="s">
        <v>43</v>
      </c>
      <c r="B10" s="92">
        <v>11000</v>
      </c>
      <c r="C10" s="85">
        <f t="shared" si="0"/>
        <v>10800</v>
      </c>
      <c r="D10" s="91">
        <v>10800</v>
      </c>
      <c r="E10" s="86">
        <f t="shared" si="1"/>
        <v>0.9818181818181818</v>
      </c>
      <c r="F10" s="87">
        <f t="shared" si="2"/>
        <v>1.0075566750629723</v>
      </c>
      <c r="G10" s="17"/>
      <c r="H10" s="17"/>
      <c r="I10" s="22"/>
      <c r="J10" s="17"/>
      <c r="K10" s="17"/>
      <c r="L10" s="17"/>
      <c r="M10" s="93"/>
      <c r="N10" s="23"/>
      <c r="O10" s="17"/>
      <c r="P10" s="18"/>
      <c r="Q10" s="17"/>
      <c r="R10" s="18"/>
      <c r="S10" s="17"/>
      <c r="T10" s="22"/>
      <c r="U10" s="17"/>
      <c r="V10" s="22"/>
      <c r="W10" s="92">
        <v>10800</v>
      </c>
      <c r="X10" s="73">
        <f t="shared" si="3"/>
        <v>1</v>
      </c>
      <c r="Y10" s="212">
        <v>10719</v>
      </c>
      <c r="Z10" s="49"/>
      <c r="AA10" s="89"/>
    </row>
    <row r="11" spans="1:27" ht="27.75" customHeight="1">
      <c r="A11" s="90" t="s">
        <v>44</v>
      </c>
      <c r="B11" s="92">
        <v>145000</v>
      </c>
      <c r="C11" s="85">
        <f t="shared" si="0"/>
        <v>155000</v>
      </c>
      <c r="D11" s="91">
        <v>155000</v>
      </c>
      <c r="E11" s="86">
        <f t="shared" si="1"/>
        <v>1.0689655172413792</v>
      </c>
      <c r="F11" s="87">
        <f t="shared" si="2"/>
        <v>1.0967783021871882</v>
      </c>
      <c r="G11" s="17"/>
      <c r="H11" s="17"/>
      <c r="I11" s="22"/>
      <c r="J11" s="17"/>
      <c r="K11" s="17"/>
      <c r="L11" s="17"/>
      <c r="M11" s="93"/>
      <c r="N11" s="23"/>
      <c r="O11" s="17"/>
      <c r="P11" s="18"/>
      <c r="Q11" s="17"/>
      <c r="R11" s="18"/>
      <c r="S11" s="17"/>
      <c r="T11" s="22"/>
      <c r="U11" s="17"/>
      <c r="V11" s="22"/>
      <c r="W11" s="92">
        <v>155000</v>
      </c>
      <c r="X11" s="73">
        <f t="shared" si="3"/>
        <v>1</v>
      </c>
      <c r="Y11" s="212">
        <v>141323</v>
      </c>
      <c r="Z11" s="49"/>
      <c r="AA11" s="89"/>
    </row>
    <row r="12" spans="1:27" ht="27.75" customHeight="1">
      <c r="A12" s="281" t="s">
        <v>758</v>
      </c>
      <c r="B12" s="92">
        <v>46000</v>
      </c>
      <c r="C12" s="85">
        <f t="shared" si="0"/>
        <v>46000</v>
      </c>
      <c r="D12" s="91">
        <v>46000</v>
      </c>
      <c r="E12" s="86">
        <f t="shared" si="1"/>
        <v>1</v>
      </c>
      <c r="F12" s="87">
        <f t="shared" si="2"/>
        <v>0.9937136808450887</v>
      </c>
      <c r="G12" s="17"/>
      <c r="H12" s="17"/>
      <c r="I12" s="22"/>
      <c r="J12" s="17"/>
      <c r="K12" s="17"/>
      <c r="L12" s="17"/>
      <c r="M12" s="88"/>
      <c r="N12" s="23"/>
      <c r="O12" s="17"/>
      <c r="P12" s="18"/>
      <c r="Q12" s="17"/>
      <c r="R12" s="18"/>
      <c r="S12" s="17"/>
      <c r="T12" s="22"/>
      <c r="U12" s="17"/>
      <c r="V12" s="22"/>
      <c r="W12" s="92">
        <v>40000</v>
      </c>
      <c r="X12" s="73">
        <f t="shared" si="3"/>
        <v>0.8695652173913043</v>
      </c>
      <c r="Y12" s="212">
        <v>46291</v>
      </c>
      <c r="Z12" s="49"/>
      <c r="AA12" s="89"/>
    </row>
    <row r="13" spans="1:27" ht="27.75" customHeight="1">
      <c r="A13" s="90" t="s">
        <v>45</v>
      </c>
      <c r="B13" s="92">
        <v>5000</v>
      </c>
      <c r="C13" s="85">
        <f t="shared" si="0"/>
        <v>4500</v>
      </c>
      <c r="D13" s="91">
        <v>4500</v>
      </c>
      <c r="E13" s="86">
        <f t="shared" si="1"/>
        <v>0.9</v>
      </c>
      <c r="F13" s="87">
        <f t="shared" si="2"/>
        <v>1.2842465753424657</v>
      </c>
      <c r="G13" s="17"/>
      <c r="H13" s="17"/>
      <c r="I13" s="22"/>
      <c r="J13" s="17"/>
      <c r="K13" s="17"/>
      <c r="L13" s="17"/>
      <c r="M13" s="88"/>
      <c r="N13" s="23"/>
      <c r="O13" s="17"/>
      <c r="P13" s="18"/>
      <c r="Q13" s="17"/>
      <c r="R13" s="18"/>
      <c r="S13" s="17"/>
      <c r="T13" s="22"/>
      <c r="U13" s="17"/>
      <c r="V13" s="22"/>
      <c r="W13" s="92">
        <v>4500</v>
      </c>
      <c r="X13" s="73">
        <f t="shared" si="3"/>
        <v>1</v>
      </c>
      <c r="Y13" s="212">
        <v>3504</v>
      </c>
      <c r="Z13" s="49"/>
      <c r="AA13" s="89"/>
    </row>
    <row r="14" spans="1:27" ht="27.75" customHeight="1">
      <c r="A14" s="90" t="s">
        <v>46</v>
      </c>
      <c r="B14" s="92">
        <v>135000</v>
      </c>
      <c r="C14" s="85">
        <f t="shared" si="0"/>
        <v>90000</v>
      </c>
      <c r="D14" s="91">
        <v>90000</v>
      </c>
      <c r="E14" s="86">
        <f t="shared" si="1"/>
        <v>0.6666666666666666</v>
      </c>
      <c r="F14" s="87">
        <f t="shared" si="2"/>
        <v>0.6805859088468607</v>
      </c>
      <c r="G14" s="17"/>
      <c r="H14" s="17"/>
      <c r="I14" s="22"/>
      <c r="J14" s="17"/>
      <c r="K14" s="17"/>
      <c r="L14" s="17"/>
      <c r="M14" s="88"/>
      <c r="N14" s="23"/>
      <c r="O14" s="17"/>
      <c r="P14" s="18"/>
      <c r="Q14" s="17"/>
      <c r="R14" s="18"/>
      <c r="S14" s="17"/>
      <c r="T14" s="22"/>
      <c r="U14" s="17"/>
      <c r="V14" s="22"/>
      <c r="W14" s="92">
        <v>80000</v>
      </c>
      <c r="X14" s="73">
        <f t="shared" si="3"/>
        <v>0.8888888888888888</v>
      </c>
      <c r="Y14" s="212">
        <v>132239</v>
      </c>
      <c r="Z14" s="49"/>
      <c r="AA14" s="89"/>
    </row>
    <row r="15" spans="1:27" ht="27.75" customHeight="1">
      <c r="A15" s="90" t="s">
        <v>47</v>
      </c>
      <c r="B15" s="95"/>
      <c r="C15" s="85">
        <f t="shared" si="0"/>
        <v>0</v>
      </c>
      <c r="D15" s="85"/>
      <c r="E15" s="86"/>
      <c r="F15" s="87">
        <f t="shared" si="2"/>
        <v>0</v>
      </c>
      <c r="G15" s="17"/>
      <c r="H15" s="17"/>
      <c r="I15" s="22"/>
      <c r="J15" s="17"/>
      <c r="K15" s="17"/>
      <c r="L15" s="17"/>
      <c r="M15" s="93"/>
      <c r="N15" s="23"/>
      <c r="O15" s="17"/>
      <c r="P15" s="18"/>
      <c r="Q15" s="17"/>
      <c r="R15" s="18"/>
      <c r="S15" s="17"/>
      <c r="T15" s="22"/>
      <c r="U15" s="17"/>
      <c r="V15" s="22"/>
      <c r="W15" s="95">
        <v>40</v>
      </c>
      <c r="X15" s="73"/>
      <c r="Y15" s="212">
        <v>75</v>
      </c>
      <c r="Z15" s="49"/>
      <c r="AA15" s="89"/>
    </row>
    <row r="16" spans="1:27" ht="27.75" customHeight="1">
      <c r="A16" s="90" t="s">
        <v>48</v>
      </c>
      <c r="B16" s="95"/>
      <c r="C16" s="85"/>
      <c r="D16" s="85"/>
      <c r="E16" s="86"/>
      <c r="F16" s="87"/>
      <c r="G16" s="17"/>
      <c r="H16" s="17"/>
      <c r="I16" s="22"/>
      <c r="J16" s="17"/>
      <c r="K16" s="17"/>
      <c r="L16" s="17"/>
      <c r="M16" s="88"/>
      <c r="N16" s="23"/>
      <c r="O16" s="17"/>
      <c r="P16" s="18"/>
      <c r="Q16" s="17"/>
      <c r="R16" s="18"/>
      <c r="S16" s="17"/>
      <c r="T16" s="22"/>
      <c r="U16" s="17"/>
      <c r="V16" s="22"/>
      <c r="W16" s="95"/>
      <c r="X16" s="96"/>
      <c r="Y16" s="212"/>
      <c r="Z16" s="49"/>
      <c r="AA16" s="89"/>
    </row>
    <row r="17" spans="1:27" ht="27.75" customHeight="1">
      <c r="A17" s="90" t="s">
        <v>49</v>
      </c>
      <c r="B17" s="95">
        <v>20000</v>
      </c>
      <c r="C17" s="85">
        <f t="shared" si="0"/>
        <v>7500</v>
      </c>
      <c r="D17" s="85">
        <v>7500</v>
      </c>
      <c r="E17" s="86">
        <f t="shared" si="1"/>
        <v>0.375</v>
      </c>
      <c r="F17" s="87">
        <f t="shared" si="2"/>
        <v>0.22668198029377984</v>
      </c>
      <c r="G17" s="17"/>
      <c r="H17" s="17"/>
      <c r="I17" s="22"/>
      <c r="J17" s="17"/>
      <c r="K17" s="17"/>
      <c r="L17" s="17"/>
      <c r="M17" s="88"/>
      <c r="N17" s="23"/>
      <c r="O17" s="17"/>
      <c r="P17" s="18"/>
      <c r="Q17" s="17"/>
      <c r="R17" s="18"/>
      <c r="S17" s="17"/>
      <c r="T17" s="22"/>
      <c r="U17" s="17"/>
      <c r="V17" s="22"/>
      <c r="W17" s="95">
        <v>13500</v>
      </c>
      <c r="X17" s="73">
        <f>W17/D17</f>
        <v>1.8</v>
      </c>
      <c r="Y17" s="212">
        <v>33086</v>
      </c>
      <c r="Z17" s="49"/>
      <c r="AA17" s="89"/>
    </row>
    <row r="18" spans="1:27" ht="27.75" customHeight="1">
      <c r="A18" s="90" t="s">
        <v>50</v>
      </c>
      <c r="B18" s="95">
        <v>1500</v>
      </c>
      <c r="C18" s="85">
        <f t="shared" si="0"/>
        <v>3200</v>
      </c>
      <c r="D18" s="85">
        <v>3200</v>
      </c>
      <c r="E18" s="86">
        <f t="shared" si="1"/>
        <v>2.1333333333333333</v>
      </c>
      <c r="F18" s="87">
        <f t="shared" si="2"/>
        <v>2.1724372029871013</v>
      </c>
      <c r="G18" s="17"/>
      <c r="H18" s="17"/>
      <c r="I18" s="22"/>
      <c r="J18" s="17"/>
      <c r="K18" s="17"/>
      <c r="L18" s="17"/>
      <c r="M18" s="88"/>
      <c r="N18" s="23"/>
      <c r="O18" s="17"/>
      <c r="P18" s="18"/>
      <c r="Q18" s="17"/>
      <c r="R18" s="18"/>
      <c r="S18" s="17"/>
      <c r="T18" s="22"/>
      <c r="U18" s="17"/>
      <c r="V18" s="22"/>
      <c r="W18" s="95">
        <v>1200</v>
      </c>
      <c r="X18" s="73">
        <f>W18/D18</f>
        <v>0.375</v>
      </c>
      <c r="Y18" s="212">
        <v>1473</v>
      </c>
      <c r="Z18" s="49"/>
      <c r="AA18" s="89"/>
    </row>
    <row r="19" spans="1:27" ht="27.75" customHeight="1">
      <c r="A19" s="90" t="s">
        <v>51</v>
      </c>
      <c r="B19" s="95"/>
      <c r="C19" s="85"/>
      <c r="D19" s="85"/>
      <c r="E19" s="86"/>
      <c r="F19" s="87"/>
      <c r="G19" s="17"/>
      <c r="H19" s="17"/>
      <c r="I19" s="22"/>
      <c r="J19" s="17"/>
      <c r="K19" s="17"/>
      <c r="L19" s="17"/>
      <c r="M19" s="93"/>
      <c r="N19" s="23"/>
      <c r="O19" s="17"/>
      <c r="P19" s="18"/>
      <c r="Q19" s="17"/>
      <c r="R19" s="18"/>
      <c r="S19" s="17"/>
      <c r="T19" s="22"/>
      <c r="U19" s="17"/>
      <c r="V19" s="22"/>
      <c r="W19" s="95"/>
      <c r="X19" s="96"/>
      <c r="Y19" s="16"/>
      <c r="Z19" s="49"/>
      <c r="AA19" s="89"/>
    </row>
    <row r="20" spans="1:27" ht="26.25" customHeight="1">
      <c r="A20" s="90" t="s">
        <v>52</v>
      </c>
      <c r="B20" s="95"/>
      <c r="C20" s="85"/>
      <c r="D20" s="85"/>
      <c r="E20" s="86"/>
      <c r="F20" s="87"/>
      <c r="G20" s="17"/>
      <c r="H20" s="17"/>
      <c r="I20" s="22"/>
      <c r="J20" s="17"/>
      <c r="K20" s="17"/>
      <c r="L20" s="17"/>
      <c r="M20" s="88"/>
      <c r="N20" s="23"/>
      <c r="O20" s="17"/>
      <c r="P20" s="18"/>
      <c r="Q20" s="17"/>
      <c r="R20" s="18"/>
      <c r="S20" s="17"/>
      <c r="T20" s="22"/>
      <c r="U20" s="17"/>
      <c r="V20" s="22"/>
      <c r="W20" s="95"/>
      <c r="X20" s="96"/>
      <c r="Y20" s="16"/>
      <c r="Z20" s="49"/>
      <c r="AA20" s="89"/>
    </row>
    <row r="21" spans="1:27" ht="27.75" customHeight="1">
      <c r="A21" s="281" t="s">
        <v>760</v>
      </c>
      <c r="B21" s="95">
        <v>1300</v>
      </c>
      <c r="C21" s="85">
        <f t="shared" si="0"/>
        <v>3000</v>
      </c>
      <c r="D21" s="85">
        <v>3000</v>
      </c>
      <c r="E21" s="86">
        <f t="shared" si="1"/>
        <v>2.3076923076923075</v>
      </c>
      <c r="F21" s="87">
        <f t="shared" si="2"/>
        <v>2.4650780608052587</v>
      </c>
      <c r="G21" s="17"/>
      <c r="H21" s="17"/>
      <c r="I21" s="22"/>
      <c r="J21" s="17"/>
      <c r="K21" s="17"/>
      <c r="L21" s="17"/>
      <c r="M21" s="88"/>
      <c r="N21" s="23"/>
      <c r="O21" s="17"/>
      <c r="P21" s="18"/>
      <c r="Q21" s="17"/>
      <c r="R21" s="18"/>
      <c r="S21" s="17"/>
      <c r="T21" s="22"/>
      <c r="U21" s="17"/>
      <c r="V21" s="22"/>
      <c r="W21" s="95">
        <v>2000</v>
      </c>
      <c r="X21" s="73">
        <f>W21/D21</f>
        <v>0.6666666666666666</v>
      </c>
      <c r="Y21" s="212">
        <v>1217</v>
      </c>
      <c r="Z21" s="49"/>
      <c r="AA21" s="89"/>
    </row>
    <row r="22" spans="1:27" ht="26.25" customHeight="1">
      <c r="A22" s="90" t="s">
        <v>53</v>
      </c>
      <c r="B22" s="95"/>
      <c r="C22" s="85">
        <f t="shared" si="0"/>
        <v>0</v>
      </c>
      <c r="D22" s="85"/>
      <c r="E22" s="86"/>
      <c r="F22" s="87"/>
      <c r="G22" s="17"/>
      <c r="H22" s="17"/>
      <c r="I22" s="22"/>
      <c r="J22" s="17"/>
      <c r="K22" s="17"/>
      <c r="L22" s="17"/>
      <c r="M22" s="88"/>
      <c r="N22" s="23"/>
      <c r="O22" s="17"/>
      <c r="P22" s="18"/>
      <c r="Q22" s="17"/>
      <c r="R22" s="18"/>
      <c r="S22" s="17"/>
      <c r="T22" s="22"/>
      <c r="U22" s="17"/>
      <c r="V22" s="22"/>
      <c r="W22" s="95"/>
      <c r="X22" s="96"/>
      <c r="Y22" s="212"/>
      <c r="Z22" s="49"/>
      <c r="AA22" s="89"/>
    </row>
    <row r="23" spans="1:27" ht="27.75" customHeight="1">
      <c r="A23" s="90" t="s">
        <v>54</v>
      </c>
      <c r="B23" s="95">
        <v>330</v>
      </c>
      <c r="C23" s="85">
        <f t="shared" si="0"/>
        <v>300</v>
      </c>
      <c r="D23" s="85">
        <v>300</v>
      </c>
      <c r="E23" s="86">
        <f t="shared" si="1"/>
        <v>0.9090909090909091</v>
      </c>
      <c r="F23" s="87">
        <f t="shared" si="2"/>
        <v>0.9287925696594427</v>
      </c>
      <c r="G23" s="17"/>
      <c r="H23" s="17"/>
      <c r="I23" s="22"/>
      <c r="J23" s="17"/>
      <c r="K23" s="17"/>
      <c r="L23" s="17"/>
      <c r="M23" s="88"/>
      <c r="N23" s="23"/>
      <c r="O23" s="17"/>
      <c r="P23" s="18"/>
      <c r="Q23" s="17"/>
      <c r="R23" s="18"/>
      <c r="S23" s="17"/>
      <c r="T23" s="22"/>
      <c r="U23" s="17"/>
      <c r="V23" s="22"/>
      <c r="W23" s="95">
        <v>323</v>
      </c>
      <c r="X23" s="73">
        <f>W23/D23</f>
        <v>1.0766666666666667</v>
      </c>
      <c r="Y23" s="212">
        <v>323</v>
      </c>
      <c r="Z23" s="49"/>
      <c r="AA23" s="89"/>
    </row>
    <row r="24" spans="1:27" ht="27.75" customHeight="1">
      <c r="A24" s="281" t="s">
        <v>761</v>
      </c>
      <c r="B24" s="95"/>
      <c r="C24" s="85"/>
      <c r="D24" s="85"/>
      <c r="E24" s="86"/>
      <c r="F24" s="87"/>
      <c r="G24" s="17"/>
      <c r="H24" s="17"/>
      <c r="I24" s="22"/>
      <c r="J24" s="17"/>
      <c r="K24" s="17"/>
      <c r="L24" s="17"/>
      <c r="M24" s="88"/>
      <c r="N24" s="23"/>
      <c r="O24" s="17"/>
      <c r="P24" s="18"/>
      <c r="Q24" s="17"/>
      <c r="R24" s="18"/>
      <c r="S24" s="17"/>
      <c r="T24" s="22"/>
      <c r="U24" s="17"/>
      <c r="V24" s="22"/>
      <c r="W24" s="95">
        <v>1500</v>
      </c>
      <c r="X24" s="73"/>
      <c r="Y24" s="212"/>
      <c r="Z24" s="49"/>
      <c r="AA24" s="89"/>
    </row>
    <row r="25" spans="1:27" ht="27.75" customHeight="1">
      <c r="A25" s="90" t="s">
        <v>55</v>
      </c>
      <c r="B25" s="95">
        <v>26870</v>
      </c>
      <c r="C25" s="85">
        <f t="shared" si="0"/>
        <v>5100</v>
      </c>
      <c r="D25" s="85">
        <v>5100</v>
      </c>
      <c r="E25" s="86">
        <f t="shared" si="1"/>
        <v>0.1898027540007443</v>
      </c>
      <c r="F25" s="87">
        <f t="shared" si="2"/>
        <v>0.13904413969846507</v>
      </c>
      <c r="G25" s="17"/>
      <c r="H25" s="17"/>
      <c r="I25" s="22"/>
      <c r="J25" s="17"/>
      <c r="K25" s="17"/>
      <c r="L25" s="17"/>
      <c r="M25" s="88"/>
      <c r="N25" s="23"/>
      <c r="O25" s="17"/>
      <c r="P25" s="18"/>
      <c r="Q25" s="17"/>
      <c r="R25" s="18"/>
      <c r="S25" s="17"/>
      <c r="T25" s="22"/>
      <c r="U25" s="17"/>
      <c r="V25" s="22"/>
      <c r="W25" s="95">
        <v>2137</v>
      </c>
      <c r="X25" s="73">
        <f>W25/D25</f>
        <v>0.41901960784313724</v>
      </c>
      <c r="Y25" s="212">
        <v>36679</v>
      </c>
      <c r="Z25" s="49"/>
      <c r="AA25" s="89"/>
    </row>
    <row r="26" spans="1:27" ht="27.75" customHeight="1">
      <c r="A26" s="216" t="s">
        <v>56</v>
      </c>
      <c r="B26" s="217">
        <v>20000</v>
      </c>
      <c r="C26" s="218"/>
      <c r="D26" s="218"/>
      <c r="E26" s="219"/>
      <c r="F26" s="213"/>
      <c r="G26" s="220"/>
      <c r="H26" s="220"/>
      <c r="I26" s="220"/>
      <c r="J26" s="220"/>
      <c r="K26" s="220"/>
      <c r="L26" s="220"/>
      <c r="M26" s="221"/>
      <c r="N26" s="222"/>
      <c r="O26" s="220"/>
      <c r="P26" s="223"/>
      <c r="Q26" s="220"/>
      <c r="R26" s="223"/>
      <c r="S26" s="220"/>
      <c r="T26" s="224"/>
      <c r="U26" s="220"/>
      <c r="V26" s="220"/>
      <c r="W26" s="217">
        <v>15000</v>
      </c>
      <c r="X26" s="75"/>
      <c r="Y26" s="220"/>
      <c r="Z26" s="49"/>
      <c r="AA26" s="89"/>
    </row>
    <row r="27" spans="1:27" ht="27.75" customHeight="1" thickBot="1">
      <c r="A27" s="226" t="s">
        <v>57</v>
      </c>
      <c r="B27" s="102">
        <v>8000</v>
      </c>
      <c r="C27" s="85">
        <f t="shared" si="0"/>
        <v>5600</v>
      </c>
      <c r="D27" s="98">
        <v>5600</v>
      </c>
      <c r="E27" s="215"/>
      <c r="F27" s="99"/>
      <c r="G27" s="26"/>
      <c r="H27" s="26"/>
      <c r="I27" s="26"/>
      <c r="J27" s="26"/>
      <c r="K27" s="26"/>
      <c r="L27" s="26"/>
      <c r="M27" s="100"/>
      <c r="N27" s="27"/>
      <c r="O27" s="26"/>
      <c r="P27" s="101"/>
      <c r="Q27" s="26"/>
      <c r="R27" s="101"/>
      <c r="S27" s="26"/>
      <c r="T27" s="28"/>
      <c r="U27" s="26"/>
      <c r="V27" s="26"/>
      <c r="W27" s="102">
        <v>8000</v>
      </c>
      <c r="X27" s="282">
        <f>W27/D27</f>
        <v>1.4285714285714286</v>
      </c>
      <c r="Y27" s="225">
        <v>3718</v>
      </c>
      <c r="Z27" s="49"/>
      <c r="AA27" s="89"/>
    </row>
    <row r="28" spans="1:25" ht="27.75" customHeight="1" thickTop="1">
      <c r="A28" s="24" t="s">
        <v>36</v>
      </c>
      <c r="B28" s="25">
        <f>'1收入'!B34</f>
        <v>730000</v>
      </c>
      <c r="C28" s="25">
        <f>'1收入'!C34</f>
        <v>600000</v>
      </c>
      <c r="D28" s="25">
        <f>'1收入'!D34</f>
        <v>600000</v>
      </c>
      <c r="E28" s="25"/>
      <c r="F28" s="25"/>
      <c r="G28" s="25">
        <f aca="true" t="shared" si="4" ref="G28:V28">G5</f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25">
        <f t="shared" si="4"/>
        <v>0</v>
      </c>
      <c r="L28" s="25">
        <f t="shared" si="4"/>
        <v>0</v>
      </c>
      <c r="M28" s="25">
        <f t="shared" si="4"/>
        <v>0</v>
      </c>
      <c r="N28" s="25">
        <f t="shared" si="4"/>
        <v>0</v>
      </c>
      <c r="O28" s="25">
        <f t="shared" si="4"/>
        <v>0</v>
      </c>
      <c r="P28" s="25">
        <f t="shared" si="4"/>
        <v>0</v>
      </c>
      <c r="Q28" s="25">
        <f t="shared" si="4"/>
        <v>0</v>
      </c>
      <c r="R28" s="25">
        <f t="shared" si="4"/>
        <v>0</v>
      </c>
      <c r="S28" s="25">
        <f t="shared" si="4"/>
        <v>0</v>
      </c>
      <c r="T28" s="25">
        <f t="shared" si="4"/>
        <v>0</v>
      </c>
      <c r="U28" s="25">
        <f t="shared" si="4"/>
        <v>0</v>
      </c>
      <c r="V28" s="25">
        <f t="shared" si="4"/>
        <v>0</v>
      </c>
      <c r="W28" s="25">
        <f>'1收入'!G34</f>
        <v>600000</v>
      </c>
      <c r="X28" s="214"/>
      <c r="Y28" s="25">
        <v>1186611</v>
      </c>
    </row>
    <row r="29" spans="1:25" ht="27.75" customHeight="1">
      <c r="A29" s="103" t="s">
        <v>58</v>
      </c>
      <c r="B29" s="217">
        <f aca="true" t="shared" si="5" ref="B29:W29">B5</f>
        <v>730000</v>
      </c>
      <c r="C29" s="217">
        <f t="shared" si="5"/>
        <v>600000</v>
      </c>
      <c r="D29" s="217">
        <f t="shared" si="5"/>
        <v>600000</v>
      </c>
      <c r="E29" s="217"/>
      <c r="F29" s="217"/>
      <c r="G29" s="217">
        <f t="shared" si="5"/>
        <v>0</v>
      </c>
      <c r="H29" s="217">
        <f t="shared" si="5"/>
        <v>0</v>
      </c>
      <c r="I29" s="217">
        <f t="shared" si="5"/>
        <v>0</v>
      </c>
      <c r="J29" s="217">
        <f t="shared" si="5"/>
        <v>0</v>
      </c>
      <c r="K29" s="217">
        <f t="shared" si="5"/>
        <v>0</v>
      </c>
      <c r="L29" s="217">
        <f t="shared" si="5"/>
        <v>0</v>
      </c>
      <c r="M29" s="217">
        <f t="shared" si="5"/>
        <v>0</v>
      </c>
      <c r="N29" s="217">
        <f t="shared" si="5"/>
        <v>0</v>
      </c>
      <c r="O29" s="217">
        <f t="shared" si="5"/>
        <v>0</v>
      </c>
      <c r="P29" s="217">
        <f t="shared" si="5"/>
        <v>0</v>
      </c>
      <c r="Q29" s="217">
        <f t="shared" si="5"/>
        <v>0</v>
      </c>
      <c r="R29" s="217">
        <f t="shared" si="5"/>
        <v>0</v>
      </c>
      <c r="S29" s="217">
        <f t="shared" si="5"/>
        <v>0</v>
      </c>
      <c r="T29" s="217">
        <f t="shared" si="5"/>
        <v>0</v>
      </c>
      <c r="U29" s="217">
        <f t="shared" si="5"/>
        <v>0</v>
      </c>
      <c r="V29" s="217">
        <f t="shared" si="5"/>
        <v>0</v>
      </c>
      <c r="W29" s="217">
        <f t="shared" si="5"/>
        <v>600000</v>
      </c>
      <c r="X29" s="73"/>
      <c r="Y29" s="18">
        <v>1181832</v>
      </c>
    </row>
    <row r="30" spans="1:25" ht="27.75" customHeight="1">
      <c r="A30" s="19" t="s">
        <v>59</v>
      </c>
      <c r="B30" s="18"/>
      <c r="C30" s="85"/>
      <c r="D30" s="18"/>
      <c r="E30" s="86"/>
      <c r="F30" s="8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54"/>
      <c r="W30" s="104"/>
      <c r="X30" s="255"/>
      <c r="Y30" s="106"/>
    </row>
    <row r="31" spans="1:25" ht="27.75" customHeight="1">
      <c r="A31" s="107" t="s">
        <v>60</v>
      </c>
      <c r="B31" s="17"/>
      <c r="C31" s="85"/>
      <c r="D31" s="108"/>
      <c r="E31" s="17"/>
      <c r="F31" s="10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56"/>
      <c r="X31" s="105"/>
      <c r="Y31" s="110"/>
    </row>
    <row r="32" spans="1:25" ht="27.75" customHeight="1">
      <c r="A32" s="107" t="s">
        <v>61</v>
      </c>
      <c r="B32" s="17"/>
      <c r="C32" s="85"/>
      <c r="D32" s="108"/>
      <c r="E32" s="17"/>
      <c r="F32" s="109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4"/>
      <c r="X32" s="105"/>
      <c r="Y32" s="106"/>
    </row>
    <row r="33" ht="24" customHeight="1">
      <c r="A33" s="81"/>
    </row>
    <row r="34" ht="24" customHeight="1"/>
    <row r="35" ht="24" customHeight="1"/>
    <row r="36" spans="2:3" ht="24" customHeight="1">
      <c r="B36" s="21"/>
      <c r="C36" s="114"/>
    </row>
    <row r="37" ht="24" customHeight="1"/>
  </sheetData>
  <sheetProtection/>
  <mergeCells count="4">
    <mergeCell ref="A1:X1"/>
    <mergeCell ref="B3:F3"/>
    <mergeCell ref="W3:X3"/>
    <mergeCell ref="A3:A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14"/>
  <sheetViews>
    <sheetView showGridLines="0" showZeros="0" view="pageBreakPreview" zoomScale="115" zoomScaleNormal="55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8.375" defaultRowHeight="24.75" customHeight="1"/>
  <cols>
    <col min="1" max="1" width="37.625" style="291" customWidth="1"/>
    <col min="2" max="2" width="33.875" style="306" customWidth="1"/>
    <col min="3" max="3" width="39.25390625" style="306" customWidth="1"/>
    <col min="4" max="4" width="8.375" style="291" bestFit="1" customWidth="1"/>
    <col min="5" max="16384" width="8.375" style="291" customWidth="1"/>
  </cols>
  <sheetData>
    <row r="1" spans="1:3" s="288" customFormat="1" ht="51.75" customHeight="1">
      <c r="A1" s="343" t="s">
        <v>1358</v>
      </c>
      <c r="B1" s="343"/>
      <c r="C1" s="343"/>
    </row>
    <row r="2" spans="1:3" ht="19.5" customHeight="1">
      <c r="A2" s="289"/>
      <c r="B2" s="290"/>
      <c r="C2" s="290"/>
    </row>
    <row r="3" spans="1:3" s="292" customFormat="1" ht="36.75" customHeight="1">
      <c r="A3" s="283" t="s">
        <v>583</v>
      </c>
      <c r="B3" s="284" t="s">
        <v>1301</v>
      </c>
      <c r="C3" s="283" t="s">
        <v>1302</v>
      </c>
    </row>
    <row r="4" spans="1:3" s="294" customFormat="1" ht="30" customHeight="1">
      <c r="A4" s="285" t="s">
        <v>765</v>
      </c>
      <c r="B4" s="310">
        <f>B5+B17+B26+B37+B49+B60+B71+B83+B92+B106+B116+B125+B136+B150+B157+B165+B171+B178+B185+B192+B201+B207+B215+B221+B227+B233+B250</f>
        <v>58000</v>
      </c>
      <c r="C4" s="293">
        <f>C5+C17+C26+C37+C49+C60+C71+C83+C92+C106+C116+C125+C136+C150+C157+C165+C171+C178+C185+C192+C201+C207+C215+C221+C227+C233+C250</f>
        <v>56000</v>
      </c>
    </row>
    <row r="5" spans="1:3" ht="30" customHeight="1">
      <c r="A5" s="295" t="s">
        <v>64</v>
      </c>
      <c r="B5" s="311">
        <f>SUM(B6:B16)</f>
        <v>1825</v>
      </c>
      <c r="C5" s="285">
        <f>SUM(C6:C16)</f>
        <v>1725</v>
      </c>
    </row>
    <row r="6" spans="1:3" ht="30" customHeight="1">
      <c r="A6" s="295" t="s">
        <v>766</v>
      </c>
      <c r="B6" s="311">
        <v>1400</v>
      </c>
      <c r="C6" s="285">
        <v>1300</v>
      </c>
    </row>
    <row r="7" spans="1:3" ht="30" customHeight="1">
      <c r="A7" s="295" t="s">
        <v>68</v>
      </c>
      <c r="B7" s="311">
        <v>400</v>
      </c>
      <c r="C7" s="285">
        <v>400</v>
      </c>
    </row>
    <row r="8" spans="1:3" ht="30" customHeight="1">
      <c r="A8" s="296" t="s">
        <v>62</v>
      </c>
      <c r="B8" s="311"/>
      <c r="C8" s="285"/>
    </row>
    <row r="9" spans="1:3" ht="30" customHeight="1">
      <c r="A9" s="296" t="s">
        <v>70</v>
      </c>
      <c r="B9" s="311">
        <v>20</v>
      </c>
      <c r="C9" s="285">
        <v>20</v>
      </c>
    </row>
    <row r="10" spans="1:3" ht="30" customHeight="1">
      <c r="A10" s="296" t="s">
        <v>71</v>
      </c>
      <c r="B10" s="311"/>
      <c r="C10" s="285"/>
    </row>
    <row r="11" spans="1:3" ht="30" customHeight="1">
      <c r="A11" s="285" t="s">
        <v>767</v>
      </c>
      <c r="B11" s="311"/>
      <c r="C11" s="285"/>
    </row>
    <row r="12" spans="1:3" ht="30" customHeight="1">
      <c r="A12" s="285" t="s">
        <v>72</v>
      </c>
      <c r="B12" s="311"/>
      <c r="C12" s="285"/>
    </row>
    <row r="13" spans="1:3" ht="30" customHeight="1">
      <c r="A13" s="285" t="s">
        <v>74</v>
      </c>
      <c r="B13" s="311">
        <v>5</v>
      </c>
      <c r="C13" s="285">
        <v>5</v>
      </c>
    </row>
    <row r="14" spans="1:3" ht="30" customHeight="1">
      <c r="A14" s="285" t="s">
        <v>768</v>
      </c>
      <c r="B14" s="311"/>
      <c r="C14" s="285"/>
    </row>
    <row r="15" spans="1:3" ht="30" customHeight="1">
      <c r="A15" s="285" t="s">
        <v>76</v>
      </c>
      <c r="B15" s="311"/>
      <c r="C15" s="285"/>
    </row>
    <row r="16" spans="1:3" ht="30" customHeight="1">
      <c r="A16" s="285" t="s">
        <v>78</v>
      </c>
      <c r="B16" s="311"/>
      <c r="C16" s="285"/>
    </row>
    <row r="17" spans="1:3" ht="30" customHeight="1">
      <c r="A17" s="295" t="s">
        <v>80</v>
      </c>
      <c r="B17" s="311">
        <f>SUM(B18:B25)</f>
        <v>1325</v>
      </c>
      <c r="C17" s="285">
        <f>SUM(C18:C25)</f>
        <v>1540</v>
      </c>
    </row>
    <row r="18" spans="1:3" ht="30" customHeight="1">
      <c r="A18" s="295" t="s">
        <v>66</v>
      </c>
      <c r="B18" s="311">
        <v>1100</v>
      </c>
      <c r="C18" s="285">
        <v>1100</v>
      </c>
    </row>
    <row r="19" spans="1:3" ht="30" customHeight="1">
      <c r="A19" s="295" t="s">
        <v>68</v>
      </c>
      <c r="B19" s="311">
        <v>200</v>
      </c>
      <c r="C19" s="285">
        <v>400</v>
      </c>
    </row>
    <row r="20" spans="1:3" ht="30" customHeight="1">
      <c r="A20" s="296" t="s">
        <v>62</v>
      </c>
      <c r="B20" s="311"/>
      <c r="C20" s="285"/>
    </row>
    <row r="21" spans="1:3" ht="30" customHeight="1">
      <c r="A21" s="296" t="s">
        <v>63</v>
      </c>
      <c r="B21" s="311">
        <v>20</v>
      </c>
      <c r="C21" s="285">
        <v>20</v>
      </c>
    </row>
    <row r="22" spans="1:3" ht="30" customHeight="1">
      <c r="A22" s="296" t="s">
        <v>769</v>
      </c>
      <c r="B22" s="311">
        <v>5</v>
      </c>
      <c r="C22" s="285">
        <v>10</v>
      </c>
    </row>
    <row r="23" spans="1:3" ht="30" customHeight="1">
      <c r="A23" s="296" t="s">
        <v>65</v>
      </c>
      <c r="B23" s="311"/>
      <c r="C23" s="285">
        <v>10</v>
      </c>
    </row>
    <row r="24" spans="1:3" ht="30" customHeight="1">
      <c r="A24" s="296" t="s">
        <v>76</v>
      </c>
      <c r="B24" s="311"/>
      <c r="C24" s="285"/>
    </row>
    <row r="25" spans="1:3" ht="30" customHeight="1">
      <c r="A25" s="296" t="s">
        <v>67</v>
      </c>
      <c r="B25" s="311"/>
      <c r="C25" s="285"/>
    </row>
    <row r="26" spans="1:3" ht="30" customHeight="1">
      <c r="A26" s="295" t="s">
        <v>69</v>
      </c>
      <c r="B26" s="311">
        <f>SUM(B27:B36)</f>
        <v>22250</v>
      </c>
      <c r="C26" s="285">
        <f>SUM(C27:C36)</f>
        <v>20400</v>
      </c>
    </row>
    <row r="27" spans="1:3" ht="30" customHeight="1">
      <c r="A27" s="295" t="s">
        <v>66</v>
      </c>
      <c r="B27" s="311">
        <v>13600</v>
      </c>
      <c r="C27" s="285">
        <v>14000</v>
      </c>
    </row>
    <row r="28" spans="1:3" ht="30" customHeight="1">
      <c r="A28" s="295" t="s">
        <v>68</v>
      </c>
      <c r="B28" s="311">
        <v>4300</v>
      </c>
      <c r="C28" s="285">
        <v>4000</v>
      </c>
    </row>
    <row r="29" spans="1:3" ht="30" customHeight="1">
      <c r="A29" s="296" t="s">
        <v>62</v>
      </c>
      <c r="B29" s="311"/>
      <c r="C29" s="285"/>
    </row>
    <row r="30" spans="1:3" ht="30" customHeight="1">
      <c r="A30" s="296" t="s">
        <v>73</v>
      </c>
      <c r="B30" s="311"/>
      <c r="C30" s="285"/>
    </row>
    <row r="31" spans="1:3" ht="30" customHeight="1">
      <c r="A31" s="296" t="s">
        <v>75</v>
      </c>
      <c r="B31" s="311"/>
      <c r="C31" s="285"/>
    </row>
    <row r="32" spans="1:3" ht="30" customHeight="1">
      <c r="A32" s="297" t="s">
        <v>77</v>
      </c>
      <c r="B32" s="311"/>
      <c r="C32" s="285"/>
    </row>
    <row r="33" spans="1:3" ht="30" customHeight="1">
      <c r="A33" s="295" t="s">
        <v>79</v>
      </c>
      <c r="B33" s="311">
        <v>350</v>
      </c>
      <c r="C33" s="285">
        <v>400</v>
      </c>
    </row>
    <row r="34" spans="1:3" ht="30" customHeight="1">
      <c r="A34" s="296" t="s">
        <v>81</v>
      </c>
      <c r="B34" s="311"/>
      <c r="C34" s="285"/>
    </row>
    <row r="35" spans="1:3" ht="30" customHeight="1">
      <c r="A35" s="296" t="s">
        <v>76</v>
      </c>
      <c r="B35" s="311"/>
      <c r="C35" s="285"/>
    </row>
    <row r="36" spans="1:3" ht="30" customHeight="1">
      <c r="A36" s="296" t="s">
        <v>82</v>
      </c>
      <c r="B36" s="311">
        <v>4000</v>
      </c>
      <c r="C36" s="285">
        <v>2000</v>
      </c>
    </row>
    <row r="37" spans="1:3" ht="30" customHeight="1">
      <c r="A37" s="295" t="s">
        <v>83</v>
      </c>
      <c r="B37" s="311">
        <f>SUM(B38:B48)</f>
        <v>1370</v>
      </c>
      <c r="C37" s="285">
        <f>SUM(C38:C48)</f>
        <v>1525</v>
      </c>
    </row>
    <row r="38" spans="1:3" ht="30" customHeight="1">
      <c r="A38" s="295" t="s">
        <v>66</v>
      </c>
      <c r="B38" s="311">
        <v>1300</v>
      </c>
      <c r="C38" s="285">
        <v>1200</v>
      </c>
    </row>
    <row r="39" spans="1:3" ht="30" customHeight="1">
      <c r="A39" s="295" t="s">
        <v>68</v>
      </c>
      <c r="B39" s="311">
        <v>20</v>
      </c>
      <c r="C39" s="285">
        <v>25</v>
      </c>
    </row>
    <row r="40" spans="1:3" ht="30" customHeight="1">
      <c r="A40" s="296" t="s">
        <v>62</v>
      </c>
      <c r="B40" s="311"/>
      <c r="C40" s="285"/>
    </row>
    <row r="41" spans="1:3" ht="30" customHeight="1">
      <c r="A41" s="296" t="s">
        <v>86</v>
      </c>
      <c r="B41" s="311">
        <v>50</v>
      </c>
      <c r="C41" s="285">
        <v>300</v>
      </c>
    </row>
    <row r="42" spans="1:3" ht="30" customHeight="1">
      <c r="A42" s="296" t="s">
        <v>770</v>
      </c>
      <c r="B42" s="311"/>
      <c r="C42" s="285"/>
    </row>
    <row r="43" spans="1:3" ht="30" customHeight="1">
      <c r="A43" s="295" t="s">
        <v>771</v>
      </c>
      <c r="B43" s="311"/>
      <c r="C43" s="285"/>
    </row>
    <row r="44" spans="1:3" ht="30" customHeight="1">
      <c r="A44" s="295" t="s">
        <v>772</v>
      </c>
      <c r="B44" s="311"/>
      <c r="C44" s="285"/>
    </row>
    <row r="45" spans="1:3" ht="30" customHeight="1">
      <c r="A45" s="295" t="s">
        <v>88</v>
      </c>
      <c r="B45" s="311"/>
      <c r="C45" s="285"/>
    </row>
    <row r="46" spans="1:3" ht="30" customHeight="1">
      <c r="A46" s="295" t="s">
        <v>773</v>
      </c>
      <c r="B46" s="311"/>
      <c r="C46" s="285"/>
    </row>
    <row r="47" spans="1:3" ht="30" customHeight="1">
      <c r="A47" s="295" t="s">
        <v>76</v>
      </c>
      <c r="B47" s="311"/>
      <c r="C47" s="285"/>
    </row>
    <row r="48" spans="1:3" ht="30" customHeight="1">
      <c r="A48" s="296" t="s">
        <v>90</v>
      </c>
      <c r="B48" s="311"/>
      <c r="C48" s="285"/>
    </row>
    <row r="49" spans="1:3" ht="30" customHeight="1">
      <c r="A49" s="296" t="s">
        <v>92</v>
      </c>
      <c r="B49" s="311">
        <f>SUM(B50:B59)</f>
        <v>1110</v>
      </c>
      <c r="C49" s="285">
        <f>SUM(C50:C59)</f>
        <v>1170</v>
      </c>
    </row>
    <row r="50" spans="1:3" ht="30" customHeight="1">
      <c r="A50" s="296" t="s">
        <v>66</v>
      </c>
      <c r="B50" s="311">
        <v>350</v>
      </c>
      <c r="C50" s="285">
        <v>300</v>
      </c>
    </row>
    <row r="51" spans="1:3" ht="30" customHeight="1">
      <c r="A51" s="285" t="s">
        <v>68</v>
      </c>
      <c r="B51" s="311">
        <v>20</v>
      </c>
      <c r="C51" s="285">
        <v>20</v>
      </c>
    </row>
    <row r="52" spans="1:3" ht="30" customHeight="1">
      <c r="A52" s="295" t="s">
        <v>62</v>
      </c>
      <c r="B52" s="311"/>
      <c r="C52" s="285"/>
    </row>
    <row r="53" spans="1:3" ht="30" customHeight="1">
      <c r="A53" s="295" t="s">
        <v>96</v>
      </c>
      <c r="B53" s="311"/>
      <c r="C53" s="285"/>
    </row>
    <row r="54" spans="1:3" ht="30" customHeight="1">
      <c r="A54" s="295" t="s">
        <v>97</v>
      </c>
      <c r="B54" s="311">
        <v>200</v>
      </c>
      <c r="C54" s="285">
        <v>250</v>
      </c>
    </row>
    <row r="55" spans="1:3" ht="30" customHeight="1">
      <c r="A55" s="296" t="s">
        <v>99</v>
      </c>
      <c r="B55" s="311"/>
      <c r="C55" s="285"/>
    </row>
    <row r="56" spans="1:3" ht="30" customHeight="1">
      <c r="A56" s="296" t="s">
        <v>101</v>
      </c>
      <c r="B56" s="311">
        <v>90</v>
      </c>
      <c r="C56" s="285">
        <v>100</v>
      </c>
    </row>
    <row r="57" spans="1:3" ht="30" customHeight="1">
      <c r="A57" s="296" t="s">
        <v>84</v>
      </c>
      <c r="B57" s="311"/>
      <c r="C57" s="285"/>
    </row>
    <row r="58" spans="1:3" ht="30" customHeight="1">
      <c r="A58" s="295" t="s">
        <v>76</v>
      </c>
      <c r="B58" s="311"/>
      <c r="C58" s="285"/>
    </row>
    <row r="59" spans="1:3" ht="30" customHeight="1">
      <c r="A59" s="296" t="s">
        <v>85</v>
      </c>
      <c r="B59" s="311">
        <v>450</v>
      </c>
      <c r="C59" s="285">
        <v>500</v>
      </c>
    </row>
    <row r="60" spans="1:3" ht="30" customHeight="1">
      <c r="A60" s="297" t="s">
        <v>87</v>
      </c>
      <c r="B60" s="311">
        <f>SUM(B61:B70)</f>
        <v>2200</v>
      </c>
      <c r="C60" s="285">
        <f>SUM(C61:C70)</f>
        <v>2200</v>
      </c>
    </row>
    <row r="61" spans="1:3" ht="30" customHeight="1">
      <c r="A61" s="296" t="s">
        <v>66</v>
      </c>
      <c r="B61" s="311">
        <v>900</v>
      </c>
      <c r="C61" s="285">
        <v>900</v>
      </c>
    </row>
    <row r="62" spans="1:3" ht="30" customHeight="1">
      <c r="A62" s="285" t="s">
        <v>68</v>
      </c>
      <c r="B62" s="311">
        <v>800</v>
      </c>
      <c r="C62" s="285">
        <v>700</v>
      </c>
    </row>
    <row r="63" spans="1:3" ht="30" customHeight="1">
      <c r="A63" s="285" t="s">
        <v>62</v>
      </c>
      <c r="B63" s="311"/>
      <c r="C63" s="285"/>
    </row>
    <row r="64" spans="1:3" ht="30" customHeight="1">
      <c r="A64" s="285" t="s">
        <v>89</v>
      </c>
      <c r="B64" s="311"/>
      <c r="C64" s="285"/>
    </row>
    <row r="65" spans="1:3" ht="30" customHeight="1">
      <c r="A65" s="285" t="s">
        <v>91</v>
      </c>
      <c r="B65" s="311"/>
      <c r="C65" s="285"/>
    </row>
    <row r="66" spans="1:3" ht="30" customHeight="1">
      <c r="A66" s="285" t="s">
        <v>93</v>
      </c>
      <c r="B66" s="311"/>
      <c r="C66" s="285"/>
    </row>
    <row r="67" spans="1:3" ht="30" customHeight="1">
      <c r="A67" s="295" t="s">
        <v>94</v>
      </c>
      <c r="B67" s="311"/>
      <c r="C67" s="285"/>
    </row>
    <row r="68" spans="1:3" ht="30" customHeight="1">
      <c r="A68" s="296" t="s">
        <v>95</v>
      </c>
      <c r="B68" s="311"/>
      <c r="C68" s="285"/>
    </row>
    <row r="69" spans="1:3" ht="30" customHeight="1">
      <c r="A69" s="296" t="s">
        <v>76</v>
      </c>
      <c r="B69" s="311"/>
      <c r="C69" s="285"/>
    </row>
    <row r="70" spans="1:3" ht="30" customHeight="1">
      <c r="A70" s="296" t="s">
        <v>98</v>
      </c>
      <c r="B70" s="311">
        <v>500</v>
      </c>
      <c r="C70" s="285">
        <v>600</v>
      </c>
    </row>
    <row r="71" spans="1:3" ht="30" customHeight="1">
      <c r="A71" s="295" t="s">
        <v>100</v>
      </c>
      <c r="B71" s="311">
        <f>SUM(B72:B82)</f>
        <v>3400</v>
      </c>
      <c r="C71" s="285">
        <f>SUM(C72:C82)</f>
        <v>2500</v>
      </c>
    </row>
    <row r="72" spans="1:3" ht="30" customHeight="1">
      <c r="A72" s="295" t="s">
        <v>66</v>
      </c>
      <c r="B72" s="311"/>
      <c r="C72" s="285"/>
    </row>
    <row r="73" spans="1:3" ht="30" customHeight="1">
      <c r="A73" s="295" t="s">
        <v>68</v>
      </c>
      <c r="B73" s="311"/>
      <c r="C73" s="285"/>
    </row>
    <row r="74" spans="1:3" ht="30" customHeight="1">
      <c r="A74" s="296" t="s">
        <v>62</v>
      </c>
      <c r="B74" s="311"/>
      <c r="C74" s="285"/>
    </row>
    <row r="75" spans="1:3" ht="30" customHeight="1">
      <c r="A75" s="296" t="s">
        <v>103</v>
      </c>
      <c r="B75" s="311"/>
      <c r="C75" s="285"/>
    </row>
    <row r="76" spans="1:3" ht="30" customHeight="1">
      <c r="A76" s="296" t="s">
        <v>104</v>
      </c>
      <c r="B76" s="311"/>
      <c r="C76" s="285"/>
    </row>
    <row r="77" spans="1:3" ht="30" customHeight="1">
      <c r="A77" s="285" t="s">
        <v>774</v>
      </c>
      <c r="B77" s="311"/>
      <c r="C77" s="285"/>
    </row>
    <row r="78" spans="1:3" ht="30" customHeight="1">
      <c r="A78" s="295" t="s">
        <v>105</v>
      </c>
      <c r="B78" s="311"/>
      <c r="C78" s="285"/>
    </row>
    <row r="79" spans="1:3" ht="30" customHeight="1">
      <c r="A79" s="295" t="s">
        <v>775</v>
      </c>
      <c r="B79" s="311"/>
      <c r="C79" s="285"/>
    </row>
    <row r="80" spans="1:3" ht="30" customHeight="1">
      <c r="A80" s="295" t="s">
        <v>94</v>
      </c>
      <c r="B80" s="311"/>
      <c r="C80" s="285"/>
    </row>
    <row r="81" spans="1:3" ht="30" customHeight="1">
      <c r="A81" s="296" t="s">
        <v>76</v>
      </c>
      <c r="B81" s="311"/>
      <c r="C81" s="285"/>
    </row>
    <row r="82" spans="1:3" ht="30" customHeight="1">
      <c r="A82" s="296" t="s">
        <v>107</v>
      </c>
      <c r="B82" s="311">
        <v>3400</v>
      </c>
      <c r="C82" s="285">
        <v>2500</v>
      </c>
    </row>
    <row r="83" spans="1:3" ht="30" customHeight="1">
      <c r="A83" s="296" t="s">
        <v>108</v>
      </c>
      <c r="B83" s="311">
        <f>SUM(B84:B91)</f>
        <v>1240</v>
      </c>
      <c r="C83" s="285">
        <f>SUM(C84:C91)</f>
        <v>1140</v>
      </c>
    </row>
    <row r="84" spans="1:3" ht="30" customHeight="1">
      <c r="A84" s="295" t="s">
        <v>66</v>
      </c>
      <c r="B84" s="311">
        <v>1100</v>
      </c>
      <c r="C84" s="285">
        <v>1000</v>
      </c>
    </row>
    <row r="85" spans="1:3" ht="30" customHeight="1">
      <c r="A85" s="295" t="s">
        <v>68</v>
      </c>
      <c r="B85" s="311">
        <v>20</v>
      </c>
      <c r="C85" s="285">
        <v>20</v>
      </c>
    </row>
    <row r="86" spans="1:3" ht="30" customHeight="1">
      <c r="A86" s="295" t="s">
        <v>62</v>
      </c>
      <c r="B86" s="311"/>
      <c r="C86" s="285"/>
    </row>
    <row r="87" spans="1:3" ht="30" customHeight="1">
      <c r="A87" s="298" t="s">
        <v>110</v>
      </c>
      <c r="B87" s="311">
        <v>120</v>
      </c>
      <c r="C87" s="285">
        <v>120</v>
      </c>
    </row>
    <row r="88" spans="1:3" ht="30" customHeight="1">
      <c r="A88" s="296" t="s">
        <v>111</v>
      </c>
      <c r="B88" s="311"/>
      <c r="C88" s="285"/>
    </row>
    <row r="89" spans="1:3" ht="30" customHeight="1">
      <c r="A89" s="296" t="s">
        <v>94</v>
      </c>
      <c r="B89" s="311"/>
      <c r="C89" s="285"/>
    </row>
    <row r="90" spans="1:3" ht="30" customHeight="1">
      <c r="A90" s="296" t="s">
        <v>76</v>
      </c>
      <c r="B90" s="311"/>
      <c r="C90" s="285"/>
    </row>
    <row r="91" spans="1:3" ht="30" customHeight="1">
      <c r="A91" s="285" t="s">
        <v>113</v>
      </c>
      <c r="B91" s="311"/>
      <c r="C91" s="285"/>
    </row>
    <row r="92" spans="1:3" ht="30" customHeight="1">
      <c r="A92" s="295" t="s">
        <v>776</v>
      </c>
      <c r="B92" s="311">
        <f>SUM(B93:B105)</f>
        <v>0</v>
      </c>
      <c r="C92" s="285">
        <f>SUM(C93:C105)</f>
        <v>0</v>
      </c>
    </row>
    <row r="93" spans="1:3" ht="30" customHeight="1">
      <c r="A93" s="295" t="s">
        <v>66</v>
      </c>
      <c r="B93" s="311"/>
      <c r="C93" s="285"/>
    </row>
    <row r="94" spans="1:3" ht="30" customHeight="1">
      <c r="A94" s="296" t="s">
        <v>68</v>
      </c>
      <c r="B94" s="311"/>
      <c r="C94" s="285"/>
    </row>
    <row r="95" spans="1:3" ht="30" customHeight="1">
      <c r="A95" s="296" t="s">
        <v>62</v>
      </c>
      <c r="B95" s="311"/>
      <c r="C95" s="285"/>
    </row>
    <row r="96" spans="1:3" ht="30" customHeight="1">
      <c r="A96" s="296" t="s">
        <v>777</v>
      </c>
      <c r="B96" s="311"/>
      <c r="C96" s="285"/>
    </row>
    <row r="97" spans="1:3" ht="30" customHeight="1">
      <c r="A97" s="295" t="s">
        <v>778</v>
      </c>
      <c r="B97" s="311"/>
      <c r="C97" s="285"/>
    </row>
    <row r="98" spans="1:3" ht="30" customHeight="1">
      <c r="A98" s="295" t="s">
        <v>779</v>
      </c>
      <c r="B98" s="311"/>
      <c r="C98" s="285"/>
    </row>
    <row r="99" spans="1:3" ht="30" customHeight="1">
      <c r="A99" s="295" t="s">
        <v>94</v>
      </c>
      <c r="B99" s="311"/>
      <c r="C99" s="285"/>
    </row>
    <row r="100" spans="1:3" ht="30" customHeight="1">
      <c r="A100" s="295" t="s">
        <v>780</v>
      </c>
      <c r="B100" s="311"/>
      <c r="C100" s="285"/>
    </row>
    <row r="101" spans="1:3" ht="30" customHeight="1">
      <c r="A101" s="295" t="s">
        <v>781</v>
      </c>
      <c r="B101" s="311"/>
      <c r="C101" s="285"/>
    </row>
    <row r="102" spans="1:3" ht="30" customHeight="1">
      <c r="A102" s="295" t="s">
        <v>782</v>
      </c>
      <c r="B102" s="311"/>
      <c r="C102" s="285"/>
    </row>
    <row r="103" spans="1:3" ht="30" customHeight="1">
      <c r="A103" s="295" t="s">
        <v>783</v>
      </c>
      <c r="B103" s="311"/>
      <c r="C103" s="285"/>
    </row>
    <row r="104" spans="1:3" ht="30" customHeight="1">
      <c r="A104" s="296" t="s">
        <v>76</v>
      </c>
      <c r="B104" s="311"/>
      <c r="C104" s="285"/>
    </row>
    <row r="105" spans="1:3" ht="30" customHeight="1">
      <c r="A105" s="296" t="s">
        <v>784</v>
      </c>
      <c r="B105" s="311"/>
      <c r="C105" s="285"/>
    </row>
    <row r="106" spans="1:3" ht="30" customHeight="1">
      <c r="A106" s="296" t="s">
        <v>102</v>
      </c>
      <c r="B106" s="311">
        <f>SUM(B107:B115)</f>
        <v>600</v>
      </c>
      <c r="C106" s="285">
        <f>SUM(C107:C115)</f>
        <v>600</v>
      </c>
    </row>
    <row r="107" spans="1:3" ht="30" customHeight="1">
      <c r="A107" s="296" t="s">
        <v>66</v>
      </c>
      <c r="B107" s="311"/>
      <c r="C107" s="285"/>
    </row>
    <row r="108" spans="1:3" ht="30" customHeight="1">
      <c r="A108" s="295" t="s">
        <v>68</v>
      </c>
      <c r="B108" s="311"/>
      <c r="C108" s="285"/>
    </row>
    <row r="109" spans="1:3" ht="30" customHeight="1">
      <c r="A109" s="295" t="s">
        <v>62</v>
      </c>
      <c r="B109" s="311"/>
      <c r="C109" s="285"/>
    </row>
    <row r="110" spans="1:3" ht="30" customHeight="1">
      <c r="A110" s="295" t="s">
        <v>785</v>
      </c>
      <c r="B110" s="311"/>
      <c r="C110" s="285"/>
    </row>
    <row r="111" spans="1:3" ht="30" customHeight="1">
      <c r="A111" s="296" t="s">
        <v>786</v>
      </c>
      <c r="B111" s="311"/>
      <c r="C111" s="285"/>
    </row>
    <row r="112" spans="1:3" ht="30" customHeight="1">
      <c r="A112" s="296" t="s">
        <v>787</v>
      </c>
      <c r="B112" s="311"/>
      <c r="C112" s="285"/>
    </row>
    <row r="113" spans="1:3" ht="30" customHeight="1">
      <c r="A113" s="295" t="s">
        <v>106</v>
      </c>
      <c r="B113" s="311">
        <v>600</v>
      </c>
      <c r="C113" s="285">
        <v>600</v>
      </c>
    </row>
    <row r="114" spans="1:3" ht="30" customHeight="1">
      <c r="A114" s="298" t="s">
        <v>76</v>
      </c>
      <c r="B114" s="311"/>
      <c r="C114" s="285"/>
    </row>
    <row r="115" spans="1:3" ht="30" customHeight="1">
      <c r="A115" s="296" t="s">
        <v>109</v>
      </c>
      <c r="B115" s="311"/>
      <c r="C115" s="285"/>
    </row>
    <row r="116" spans="1:3" ht="30" customHeight="1">
      <c r="A116" s="299" t="s">
        <v>788</v>
      </c>
      <c r="B116" s="311">
        <f>SUM(B117:B124)</f>
        <v>2050</v>
      </c>
      <c r="C116" s="285">
        <f>SUM(C117:C124)</f>
        <v>3900</v>
      </c>
    </row>
    <row r="117" spans="1:3" ht="30" customHeight="1">
      <c r="A117" s="295" t="s">
        <v>66</v>
      </c>
      <c r="B117" s="311">
        <v>1600</v>
      </c>
      <c r="C117" s="285">
        <v>1600</v>
      </c>
    </row>
    <row r="118" spans="1:3" ht="30" customHeight="1">
      <c r="A118" s="295" t="s">
        <v>68</v>
      </c>
      <c r="B118" s="311">
        <v>400</v>
      </c>
      <c r="C118" s="285">
        <v>1300</v>
      </c>
    </row>
    <row r="119" spans="1:3" ht="30" customHeight="1">
      <c r="A119" s="295" t="s">
        <v>62</v>
      </c>
      <c r="B119" s="311"/>
      <c r="C119" s="285"/>
    </row>
    <row r="120" spans="1:3" ht="30" customHeight="1">
      <c r="A120" s="296" t="s">
        <v>789</v>
      </c>
      <c r="B120" s="311"/>
      <c r="C120" s="285"/>
    </row>
    <row r="121" spans="1:3" ht="30" customHeight="1">
      <c r="A121" s="296" t="s">
        <v>112</v>
      </c>
      <c r="B121" s="311"/>
      <c r="C121" s="285"/>
    </row>
    <row r="122" spans="1:3" ht="30" customHeight="1">
      <c r="A122" s="296" t="s">
        <v>790</v>
      </c>
      <c r="B122" s="311"/>
      <c r="C122" s="285"/>
    </row>
    <row r="123" spans="1:3" ht="30" customHeight="1">
      <c r="A123" s="295" t="s">
        <v>76</v>
      </c>
      <c r="B123" s="311"/>
      <c r="C123" s="285"/>
    </row>
    <row r="124" spans="1:3" ht="30" customHeight="1">
      <c r="A124" s="295" t="s">
        <v>114</v>
      </c>
      <c r="B124" s="311">
        <v>50</v>
      </c>
      <c r="C124" s="285">
        <v>1000</v>
      </c>
    </row>
    <row r="125" spans="1:3" ht="30" customHeight="1">
      <c r="A125" s="285" t="s">
        <v>115</v>
      </c>
      <c r="B125" s="311">
        <f>SUM(B126:B135)</f>
        <v>7360</v>
      </c>
      <c r="C125" s="285">
        <f>SUM(C126:C135)</f>
        <v>3950</v>
      </c>
    </row>
    <row r="126" spans="1:3" ht="30" customHeight="1">
      <c r="A126" s="295" t="s">
        <v>66</v>
      </c>
      <c r="B126" s="311">
        <v>1400</v>
      </c>
      <c r="C126" s="285">
        <v>1500</v>
      </c>
    </row>
    <row r="127" spans="1:3" ht="30" customHeight="1">
      <c r="A127" s="295" t="s">
        <v>68</v>
      </c>
      <c r="B127" s="311">
        <v>5600</v>
      </c>
      <c r="C127" s="285">
        <v>2000</v>
      </c>
    </row>
    <row r="128" spans="1:3" ht="30" customHeight="1">
      <c r="A128" s="295" t="s">
        <v>62</v>
      </c>
      <c r="B128" s="311"/>
      <c r="C128" s="285"/>
    </row>
    <row r="129" spans="1:3" ht="30" customHeight="1">
      <c r="A129" s="296" t="s">
        <v>116</v>
      </c>
      <c r="B129" s="311"/>
      <c r="C129" s="285"/>
    </row>
    <row r="130" spans="1:3" ht="30" customHeight="1">
      <c r="A130" s="296" t="s">
        <v>117</v>
      </c>
      <c r="B130" s="311"/>
      <c r="C130" s="285"/>
    </row>
    <row r="131" spans="1:3" ht="30" customHeight="1">
      <c r="A131" s="296" t="s">
        <v>791</v>
      </c>
      <c r="B131" s="311"/>
      <c r="C131" s="285"/>
    </row>
    <row r="132" spans="1:3" ht="30" customHeight="1">
      <c r="A132" s="295" t="s">
        <v>118</v>
      </c>
      <c r="B132" s="311"/>
      <c r="C132" s="285"/>
    </row>
    <row r="133" spans="1:3" ht="30" customHeight="1">
      <c r="A133" s="295" t="s">
        <v>119</v>
      </c>
      <c r="B133" s="311">
        <v>350</v>
      </c>
      <c r="C133" s="285">
        <v>400</v>
      </c>
    </row>
    <row r="134" spans="1:3" ht="30" customHeight="1">
      <c r="A134" s="295" t="s">
        <v>76</v>
      </c>
      <c r="B134" s="311"/>
      <c r="C134" s="285"/>
    </row>
    <row r="135" spans="1:3" ht="30" customHeight="1">
      <c r="A135" s="296" t="s">
        <v>120</v>
      </c>
      <c r="B135" s="311">
        <v>10</v>
      </c>
      <c r="C135" s="285">
        <v>50</v>
      </c>
    </row>
    <row r="136" spans="1:3" ht="30" customHeight="1">
      <c r="A136" s="296" t="s">
        <v>121</v>
      </c>
      <c r="B136" s="311">
        <f>SUM(B137:B149)</f>
        <v>5</v>
      </c>
      <c r="C136" s="285">
        <f>SUM(C137:C149)</f>
        <v>0</v>
      </c>
    </row>
    <row r="137" spans="1:3" ht="30" customHeight="1">
      <c r="A137" s="296" t="s">
        <v>66</v>
      </c>
      <c r="B137" s="311"/>
      <c r="C137" s="285"/>
    </row>
    <row r="138" spans="1:3" ht="30" customHeight="1">
      <c r="A138" s="285" t="s">
        <v>68</v>
      </c>
      <c r="B138" s="311"/>
      <c r="C138" s="285"/>
    </row>
    <row r="139" spans="1:3" ht="30" customHeight="1">
      <c r="A139" s="295" t="s">
        <v>62</v>
      </c>
      <c r="B139" s="311"/>
      <c r="C139" s="285"/>
    </row>
    <row r="140" spans="1:3" ht="30" customHeight="1">
      <c r="A140" s="295" t="s">
        <v>792</v>
      </c>
      <c r="B140" s="311"/>
      <c r="C140" s="285"/>
    </row>
    <row r="141" spans="1:3" ht="30" customHeight="1">
      <c r="A141" s="295" t="s">
        <v>793</v>
      </c>
      <c r="B141" s="311"/>
      <c r="C141" s="285"/>
    </row>
    <row r="142" spans="1:3" ht="30" customHeight="1">
      <c r="A142" s="298" t="s">
        <v>122</v>
      </c>
      <c r="B142" s="311">
        <v>5</v>
      </c>
      <c r="C142" s="285"/>
    </row>
    <row r="143" spans="1:3" ht="30" customHeight="1">
      <c r="A143" s="296" t="s">
        <v>123</v>
      </c>
      <c r="B143" s="311"/>
      <c r="C143" s="285"/>
    </row>
    <row r="144" spans="1:3" ht="30" customHeight="1">
      <c r="A144" s="296" t="s">
        <v>794</v>
      </c>
      <c r="B144" s="311"/>
      <c r="C144" s="285"/>
    </row>
    <row r="145" spans="1:3" ht="30" customHeight="1">
      <c r="A145" s="295" t="s">
        <v>795</v>
      </c>
      <c r="B145" s="311"/>
      <c r="C145" s="285"/>
    </row>
    <row r="146" spans="1:3" ht="30" customHeight="1">
      <c r="A146" s="295" t="s">
        <v>796</v>
      </c>
      <c r="B146" s="311"/>
      <c r="C146" s="285"/>
    </row>
    <row r="147" spans="1:3" ht="30" customHeight="1">
      <c r="A147" s="295" t="s">
        <v>797</v>
      </c>
      <c r="B147" s="311"/>
      <c r="C147" s="285"/>
    </row>
    <row r="148" spans="1:3" ht="30" customHeight="1">
      <c r="A148" s="295" t="s">
        <v>76</v>
      </c>
      <c r="B148" s="311"/>
      <c r="C148" s="285"/>
    </row>
    <row r="149" spans="1:3" ht="30" customHeight="1">
      <c r="A149" s="295" t="s">
        <v>124</v>
      </c>
      <c r="B149" s="311"/>
      <c r="C149" s="285"/>
    </row>
    <row r="150" spans="1:3" ht="30" customHeight="1">
      <c r="A150" s="295" t="s">
        <v>125</v>
      </c>
      <c r="B150" s="311">
        <f>SUM(B151:B156)</f>
        <v>0</v>
      </c>
      <c r="C150" s="285">
        <f>SUM(C151:C156)</f>
        <v>0</v>
      </c>
    </row>
    <row r="151" spans="1:3" ht="30" customHeight="1">
      <c r="A151" s="295" t="s">
        <v>66</v>
      </c>
      <c r="B151" s="311"/>
      <c r="C151" s="285"/>
    </row>
    <row r="152" spans="1:3" ht="30" customHeight="1">
      <c r="A152" s="295" t="s">
        <v>68</v>
      </c>
      <c r="B152" s="311"/>
      <c r="C152" s="285"/>
    </row>
    <row r="153" spans="1:3" ht="30" customHeight="1">
      <c r="A153" s="296" t="s">
        <v>62</v>
      </c>
      <c r="B153" s="311"/>
      <c r="C153" s="285"/>
    </row>
    <row r="154" spans="1:3" ht="30" customHeight="1">
      <c r="A154" s="296" t="s">
        <v>127</v>
      </c>
      <c r="B154" s="311"/>
      <c r="C154" s="285"/>
    </row>
    <row r="155" spans="1:3" ht="30" customHeight="1">
      <c r="A155" s="296" t="s">
        <v>76</v>
      </c>
      <c r="B155" s="311"/>
      <c r="C155" s="285"/>
    </row>
    <row r="156" spans="1:3" ht="30" customHeight="1">
      <c r="A156" s="285" t="s">
        <v>128</v>
      </c>
      <c r="B156" s="311"/>
      <c r="C156" s="285"/>
    </row>
    <row r="157" spans="1:3" ht="30" customHeight="1">
      <c r="A157" s="295" t="s">
        <v>798</v>
      </c>
      <c r="B157" s="311">
        <f>SUM(B158:B164)</f>
        <v>60</v>
      </c>
      <c r="C157" s="285">
        <f>SUM(C158:C164)</f>
        <v>80</v>
      </c>
    </row>
    <row r="158" spans="1:3" ht="30" customHeight="1">
      <c r="A158" s="295" t="s">
        <v>66</v>
      </c>
      <c r="B158" s="311"/>
      <c r="C158" s="285"/>
    </row>
    <row r="159" spans="1:3" ht="30" customHeight="1">
      <c r="A159" s="296" t="s">
        <v>68</v>
      </c>
      <c r="B159" s="311"/>
      <c r="C159" s="285"/>
    </row>
    <row r="160" spans="1:3" ht="30" customHeight="1">
      <c r="A160" s="296" t="s">
        <v>62</v>
      </c>
      <c r="B160" s="311"/>
      <c r="C160" s="285"/>
    </row>
    <row r="161" spans="1:3" ht="30" customHeight="1">
      <c r="A161" s="296" t="s">
        <v>799</v>
      </c>
      <c r="B161" s="311"/>
      <c r="C161" s="285">
        <v>20</v>
      </c>
    </row>
    <row r="162" spans="1:3" ht="30" customHeight="1">
      <c r="A162" s="285" t="s">
        <v>134</v>
      </c>
      <c r="B162" s="311">
        <v>60</v>
      </c>
      <c r="C162" s="285">
        <v>60</v>
      </c>
    </row>
    <row r="163" spans="1:3" ht="30" customHeight="1">
      <c r="A163" s="295" t="s">
        <v>76</v>
      </c>
      <c r="B163" s="311"/>
      <c r="C163" s="285"/>
    </row>
    <row r="164" spans="1:3" ht="30" customHeight="1">
      <c r="A164" s="295" t="s">
        <v>800</v>
      </c>
      <c r="B164" s="311"/>
      <c r="C164" s="285"/>
    </row>
    <row r="165" spans="1:3" ht="30" customHeight="1">
      <c r="A165" s="296" t="s">
        <v>126</v>
      </c>
      <c r="B165" s="311">
        <f>SUM(B166:B170)</f>
        <v>790</v>
      </c>
      <c r="C165" s="285">
        <f>SUM(C166:C170)</f>
        <v>970</v>
      </c>
    </row>
    <row r="166" spans="1:3" ht="30" customHeight="1">
      <c r="A166" s="296" t="s">
        <v>66</v>
      </c>
      <c r="B166" s="311">
        <v>550</v>
      </c>
      <c r="C166" s="285">
        <v>600</v>
      </c>
    </row>
    <row r="167" spans="1:3" ht="30" customHeight="1">
      <c r="A167" s="296" t="s">
        <v>68</v>
      </c>
      <c r="B167" s="311">
        <v>70</v>
      </c>
      <c r="C167" s="285">
        <v>120</v>
      </c>
    </row>
    <row r="168" spans="1:3" ht="30" customHeight="1">
      <c r="A168" s="295" t="s">
        <v>62</v>
      </c>
      <c r="B168" s="311"/>
      <c r="C168" s="285"/>
    </row>
    <row r="169" spans="1:3" ht="30" customHeight="1">
      <c r="A169" s="297" t="s">
        <v>129</v>
      </c>
      <c r="B169" s="311">
        <v>130</v>
      </c>
      <c r="C169" s="285">
        <v>200</v>
      </c>
    </row>
    <row r="170" spans="1:3" ht="30" customHeight="1">
      <c r="A170" s="295" t="s">
        <v>130</v>
      </c>
      <c r="B170" s="311">
        <v>40</v>
      </c>
      <c r="C170" s="285">
        <v>50</v>
      </c>
    </row>
    <row r="171" spans="1:3" ht="30" customHeight="1">
      <c r="A171" s="296" t="s">
        <v>131</v>
      </c>
      <c r="B171" s="311">
        <f>SUM(B172:B177)</f>
        <v>730</v>
      </c>
      <c r="C171" s="285">
        <f>SUM(C172:C177)</f>
        <v>1000</v>
      </c>
    </row>
    <row r="172" spans="1:3" ht="30" customHeight="1">
      <c r="A172" s="296" t="s">
        <v>66</v>
      </c>
      <c r="B172" s="311">
        <v>530</v>
      </c>
      <c r="C172" s="285">
        <v>600</v>
      </c>
    </row>
    <row r="173" spans="1:3" ht="30" customHeight="1">
      <c r="A173" s="296" t="s">
        <v>68</v>
      </c>
      <c r="B173" s="311">
        <v>200</v>
      </c>
      <c r="C173" s="285">
        <v>400</v>
      </c>
    </row>
    <row r="174" spans="1:3" ht="30" customHeight="1">
      <c r="A174" s="285" t="s">
        <v>62</v>
      </c>
      <c r="B174" s="300"/>
      <c r="C174" s="300"/>
    </row>
    <row r="175" spans="1:3" ht="30" customHeight="1">
      <c r="A175" s="295" t="s">
        <v>65</v>
      </c>
      <c r="B175" s="311"/>
      <c r="C175" s="285"/>
    </row>
    <row r="176" spans="1:3" ht="30" customHeight="1">
      <c r="A176" s="295" t="s">
        <v>76</v>
      </c>
      <c r="B176" s="311"/>
      <c r="C176" s="285"/>
    </row>
    <row r="177" spans="1:3" ht="30" customHeight="1">
      <c r="A177" s="295" t="s">
        <v>132</v>
      </c>
      <c r="B177" s="311"/>
      <c r="C177" s="285"/>
    </row>
    <row r="178" spans="1:3" ht="30" customHeight="1">
      <c r="A178" s="296" t="s">
        <v>133</v>
      </c>
      <c r="B178" s="311">
        <f>SUM(B179:B184)</f>
        <v>1305</v>
      </c>
      <c r="C178" s="285">
        <f>SUM(C179:C184)</f>
        <v>1410</v>
      </c>
    </row>
    <row r="179" spans="1:3" ht="30" customHeight="1">
      <c r="A179" s="296" t="s">
        <v>66</v>
      </c>
      <c r="B179" s="311">
        <v>1000</v>
      </c>
      <c r="C179" s="285">
        <v>1100</v>
      </c>
    </row>
    <row r="180" spans="1:3" ht="30" customHeight="1">
      <c r="A180" s="296" t="s">
        <v>68</v>
      </c>
      <c r="B180" s="311">
        <v>300</v>
      </c>
      <c r="C180" s="285">
        <v>300</v>
      </c>
    </row>
    <row r="181" spans="1:3" ht="30" customHeight="1">
      <c r="A181" s="295" t="s">
        <v>62</v>
      </c>
      <c r="B181" s="311"/>
      <c r="C181" s="285"/>
    </row>
    <row r="182" spans="1:3" ht="30" customHeight="1">
      <c r="A182" s="295" t="s">
        <v>801</v>
      </c>
      <c r="B182" s="311"/>
      <c r="C182" s="285"/>
    </row>
    <row r="183" spans="1:3" ht="30" customHeight="1">
      <c r="A183" s="296" t="s">
        <v>76</v>
      </c>
      <c r="B183" s="311"/>
      <c r="C183" s="285"/>
    </row>
    <row r="184" spans="1:3" ht="30" customHeight="1">
      <c r="A184" s="296" t="s">
        <v>136</v>
      </c>
      <c r="B184" s="311">
        <v>5</v>
      </c>
      <c r="C184" s="285">
        <v>10</v>
      </c>
    </row>
    <row r="185" spans="1:3" ht="30" customHeight="1">
      <c r="A185" s="296" t="s">
        <v>138</v>
      </c>
      <c r="B185" s="311">
        <f>SUM(B186:B191)</f>
        <v>7800</v>
      </c>
      <c r="C185" s="285">
        <f>SUM(C186:C191)</f>
        <v>8400</v>
      </c>
    </row>
    <row r="186" spans="1:3" ht="30" customHeight="1">
      <c r="A186" s="296" t="s">
        <v>66</v>
      </c>
      <c r="B186" s="311">
        <v>5600</v>
      </c>
      <c r="C186" s="285">
        <v>6000</v>
      </c>
    </row>
    <row r="187" spans="1:3" ht="30" customHeight="1">
      <c r="A187" s="295" t="s">
        <v>68</v>
      </c>
      <c r="B187" s="311">
        <v>2000</v>
      </c>
      <c r="C187" s="285">
        <v>2200</v>
      </c>
    </row>
    <row r="188" spans="1:3" ht="30" customHeight="1">
      <c r="A188" s="295" t="s">
        <v>62</v>
      </c>
      <c r="B188" s="311"/>
      <c r="C188" s="285"/>
    </row>
    <row r="189" spans="1:3" ht="30" customHeight="1">
      <c r="A189" s="295" t="s">
        <v>142</v>
      </c>
      <c r="B189" s="311"/>
      <c r="C189" s="285"/>
    </row>
    <row r="190" spans="1:3" ht="30" customHeight="1">
      <c r="A190" s="296" t="s">
        <v>76</v>
      </c>
      <c r="B190" s="311"/>
      <c r="C190" s="285"/>
    </row>
    <row r="191" spans="1:3" ht="30" customHeight="1">
      <c r="A191" s="296" t="s">
        <v>143</v>
      </c>
      <c r="B191" s="311">
        <v>200</v>
      </c>
      <c r="C191" s="285">
        <v>200</v>
      </c>
    </row>
    <row r="192" spans="1:3" ht="30" customHeight="1">
      <c r="A192" s="296" t="s">
        <v>144</v>
      </c>
      <c r="B192" s="311">
        <f>SUM(B193:B200)</f>
        <v>600</v>
      </c>
      <c r="C192" s="285">
        <f>SUM(C193:C200)</f>
        <v>1700</v>
      </c>
    </row>
    <row r="193" spans="1:3" ht="30" customHeight="1">
      <c r="A193" s="295" t="s">
        <v>66</v>
      </c>
      <c r="B193" s="311"/>
      <c r="C193" s="285"/>
    </row>
    <row r="194" spans="1:3" ht="30" customHeight="1">
      <c r="A194" s="295" t="s">
        <v>68</v>
      </c>
      <c r="B194" s="311">
        <v>600</v>
      </c>
      <c r="C194" s="285">
        <v>1700</v>
      </c>
    </row>
    <row r="195" spans="1:3" ht="30" customHeight="1">
      <c r="A195" s="295" t="s">
        <v>62</v>
      </c>
      <c r="B195" s="311"/>
      <c r="C195" s="285"/>
    </row>
    <row r="196" spans="1:3" ht="30" customHeight="1">
      <c r="A196" s="295" t="s">
        <v>802</v>
      </c>
      <c r="B196" s="311"/>
      <c r="C196" s="285"/>
    </row>
    <row r="197" spans="1:3" ht="30" customHeight="1">
      <c r="A197" s="295" t="s">
        <v>803</v>
      </c>
      <c r="B197" s="311"/>
      <c r="C197" s="285"/>
    </row>
    <row r="198" spans="1:3" ht="30" customHeight="1">
      <c r="A198" s="296" t="s">
        <v>804</v>
      </c>
      <c r="B198" s="311"/>
      <c r="C198" s="285"/>
    </row>
    <row r="199" spans="1:3" ht="30" customHeight="1">
      <c r="A199" s="298" t="s">
        <v>76</v>
      </c>
      <c r="B199" s="311"/>
      <c r="C199" s="285"/>
    </row>
    <row r="200" spans="1:3" ht="30" customHeight="1">
      <c r="A200" s="296" t="s">
        <v>805</v>
      </c>
      <c r="B200" s="311"/>
      <c r="C200" s="285"/>
    </row>
    <row r="201" spans="1:3" ht="30" customHeight="1">
      <c r="A201" s="296" t="s">
        <v>146</v>
      </c>
      <c r="B201" s="311">
        <f>SUM(B202:B206)</f>
        <v>600</v>
      </c>
      <c r="C201" s="285">
        <f>SUM(C202:C206)</f>
        <v>600</v>
      </c>
    </row>
    <row r="202" spans="1:3" ht="30" customHeight="1">
      <c r="A202" s="285" t="s">
        <v>66</v>
      </c>
      <c r="B202" s="311"/>
      <c r="C202" s="285"/>
    </row>
    <row r="203" spans="1:3" ht="30" customHeight="1">
      <c r="A203" s="295" t="s">
        <v>68</v>
      </c>
      <c r="B203" s="311">
        <v>600</v>
      </c>
      <c r="C203" s="285">
        <v>600</v>
      </c>
    </row>
    <row r="204" spans="1:3" ht="30" customHeight="1">
      <c r="A204" s="295" t="s">
        <v>62</v>
      </c>
      <c r="B204" s="311"/>
      <c r="C204" s="285"/>
    </row>
    <row r="205" spans="1:3" ht="30" customHeight="1">
      <c r="A205" s="295" t="s">
        <v>76</v>
      </c>
      <c r="B205" s="311"/>
      <c r="C205" s="285"/>
    </row>
    <row r="206" spans="1:3" ht="30" customHeight="1">
      <c r="A206" s="296" t="s">
        <v>147</v>
      </c>
      <c r="B206" s="311"/>
      <c r="C206" s="285"/>
    </row>
    <row r="207" spans="1:3" ht="30" customHeight="1">
      <c r="A207" s="296" t="s">
        <v>135</v>
      </c>
      <c r="B207" s="311">
        <f>SUM(B208:B214)</f>
        <v>150</v>
      </c>
      <c r="C207" s="285">
        <f>SUM(C208:C214)</f>
        <v>200</v>
      </c>
    </row>
    <row r="208" spans="1:3" ht="30" customHeight="1">
      <c r="A208" s="296" t="s">
        <v>66</v>
      </c>
      <c r="B208" s="311"/>
      <c r="C208" s="285"/>
    </row>
    <row r="209" spans="1:3" ht="30" customHeight="1">
      <c r="A209" s="295" t="s">
        <v>68</v>
      </c>
      <c r="B209" s="311">
        <v>130</v>
      </c>
      <c r="C209" s="285">
        <v>200</v>
      </c>
    </row>
    <row r="210" spans="1:3" ht="30" customHeight="1">
      <c r="A210" s="295" t="s">
        <v>62</v>
      </c>
      <c r="B210" s="300"/>
      <c r="C210" s="300"/>
    </row>
    <row r="211" spans="1:3" ht="30" customHeight="1">
      <c r="A211" s="295" t="s">
        <v>806</v>
      </c>
      <c r="B211" s="300"/>
      <c r="C211" s="300"/>
    </row>
    <row r="212" spans="1:3" ht="30" customHeight="1">
      <c r="A212" s="295" t="s">
        <v>807</v>
      </c>
      <c r="B212" s="300">
        <v>20</v>
      </c>
      <c r="C212" s="300"/>
    </row>
    <row r="213" spans="1:3" ht="30" customHeight="1">
      <c r="A213" s="295" t="s">
        <v>76</v>
      </c>
      <c r="B213" s="311"/>
      <c r="C213" s="285"/>
    </row>
    <row r="214" spans="1:3" ht="30" customHeight="1">
      <c r="A214" s="296" t="s">
        <v>137</v>
      </c>
      <c r="B214" s="311"/>
      <c r="C214" s="285"/>
    </row>
    <row r="215" spans="1:3" ht="30" customHeight="1">
      <c r="A215" s="296" t="s">
        <v>808</v>
      </c>
      <c r="B215" s="312">
        <f>SUM(B216:B220)</f>
        <v>0</v>
      </c>
      <c r="C215" s="301">
        <f>SUM(C216:C220)</f>
        <v>0</v>
      </c>
    </row>
    <row r="216" spans="1:3" ht="30" customHeight="1">
      <c r="A216" s="296" t="s">
        <v>66</v>
      </c>
      <c r="B216" s="312"/>
      <c r="C216" s="301"/>
    </row>
    <row r="217" spans="1:3" ht="30" customHeight="1">
      <c r="A217" s="285" t="s">
        <v>68</v>
      </c>
      <c r="B217" s="312"/>
      <c r="C217" s="301"/>
    </row>
    <row r="218" spans="1:3" ht="30" customHeight="1">
      <c r="A218" s="295" t="s">
        <v>62</v>
      </c>
      <c r="B218" s="312"/>
      <c r="C218" s="301"/>
    </row>
    <row r="219" spans="1:3" ht="30" customHeight="1">
      <c r="A219" s="295" t="s">
        <v>76</v>
      </c>
      <c r="B219" s="313"/>
      <c r="C219" s="302"/>
    </row>
    <row r="220" spans="1:3" ht="30" customHeight="1">
      <c r="A220" s="295" t="s">
        <v>809</v>
      </c>
      <c r="B220" s="313"/>
      <c r="C220" s="302"/>
    </row>
    <row r="221" spans="1:3" ht="30" customHeight="1">
      <c r="A221" s="296" t="s">
        <v>139</v>
      </c>
      <c r="B221" s="313">
        <f>SUM(B222:B226)</f>
        <v>350</v>
      </c>
      <c r="C221" s="302">
        <f>SUM(C222:C226)</f>
        <v>400</v>
      </c>
    </row>
    <row r="222" spans="1:3" ht="30" customHeight="1">
      <c r="A222" s="296" t="s">
        <v>66</v>
      </c>
      <c r="B222" s="313"/>
      <c r="C222" s="302"/>
    </row>
    <row r="223" spans="1:3" ht="30" customHeight="1">
      <c r="A223" s="296" t="s">
        <v>68</v>
      </c>
      <c r="B223" s="313"/>
      <c r="C223" s="302"/>
    </row>
    <row r="224" spans="1:3" ht="30" customHeight="1">
      <c r="A224" s="295" t="s">
        <v>62</v>
      </c>
      <c r="B224" s="313"/>
      <c r="C224" s="302"/>
    </row>
    <row r="225" spans="1:3" ht="30" customHeight="1">
      <c r="A225" s="295" t="s">
        <v>76</v>
      </c>
      <c r="B225" s="313"/>
      <c r="C225" s="302"/>
    </row>
    <row r="226" spans="1:3" ht="30" customHeight="1">
      <c r="A226" s="295" t="s">
        <v>140</v>
      </c>
      <c r="B226" s="313">
        <v>350</v>
      </c>
      <c r="C226" s="302">
        <v>400</v>
      </c>
    </row>
    <row r="227" spans="1:3" ht="30" customHeight="1">
      <c r="A227" s="295" t="s">
        <v>810</v>
      </c>
      <c r="B227" s="312">
        <f>SUM(B228:B232)</f>
        <v>0</v>
      </c>
      <c r="C227" s="301"/>
    </row>
    <row r="228" spans="1:3" ht="30" customHeight="1">
      <c r="A228" s="295" t="s">
        <v>811</v>
      </c>
      <c r="B228" s="312"/>
      <c r="C228" s="301"/>
    </row>
    <row r="229" spans="1:3" ht="30" customHeight="1">
      <c r="A229" s="295" t="s">
        <v>812</v>
      </c>
      <c r="B229" s="312"/>
      <c r="C229" s="301"/>
    </row>
    <row r="230" spans="1:3" ht="30" customHeight="1">
      <c r="A230" s="295" t="s">
        <v>813</v>
      </c>
      <c r="B230" s="312"/>
      <c r="C230" s="301"/>
    </row>
    <row r="231" spans="1:3" ht="30" customHeight="1">
      <c r="A231" s="295" t="s">
        <v>814</v>
      </c>
      <c r="B231" s="311"/>
      <c r="C231" s="285"/>
    </row>
    <row r="232" spans="1:3" ht="30" customHeight="1">
      <c r="A232" s="295" t="s">
        <v>815</v>
      </c>
      <c r="B232" s="311"/>
      <c r="C232" s="285"/>
    </row>
    <row r="233" spans="1:3" ht="30" customHeight="1">
      <c r="A233" s="295" t="s">
        <v>816</v>
      </c>
      <c r="B233" s="311">
        <f>SUM(B234:B249)</f>
        <v>500</v>
      </c>
      <c r="C233" s="285">
        <f>SUM(C234:C249)</f>
        <v>0</v>
      </c>
    </row>
    <row r="234" spans="1:3" ht="30" customHeight="1">
      <c r="A234" s="295" t="s">
        <v>766</v>
      </c>
      <c r="B234" s="311"/>
      <c r="C234" s="285"/>
    </row>
    <row r="235" spans="1:3" ht="30" customHeight="1">
      <c r="A235" s="295" t="s">
        <v>817</v>
      </c>
      <c r="B235" s="311"/>
      <c r="C235" s="285"/>
    </row>
    <row r="236" spans="1:3" ht="30" customHeight="1">
      <c r="A236" s="295" t="s">
        <v>813</v>
      </c>
      <c r="B236" s="311"/>
      <c r="C236" s="285"/>
    </row>
    <row r="237" spans="1:3" ht="30" customHeight="1">
      <c r="A237" s="295" t="s">
        <v>818</v>
      </c>
      <c r="B237" s="311">
        <v>500</v>
      </c>
      <c r="C237" s="285"/>
    </row>
    <row r="238" spans="1:3" ht="30" customHeight="1">
      <c r="A238" s="295" t="s">
        <v>819</v>
      </c>
      <c r="B238" s="311"/>
      <c r="C238" s="285"/>
    </row>
    <row r="239" spans="1:3" ht="30" customHeight="1">
      <c r="A239" s="295" t="s">
        <v>820</v>
      </c>
      <c r="B239" s="311"/>
      <c r="C239" s="285"/>
    </row>
    <row r="240" spans="1:3" ht="30" customHeight="1">
      <c r="A240" s="295" t="s">
        <v>821</v>
      </c>
      <c r="B240" s="311"/>
      <c r="C240" s="285"/>
    </row>
    <row r="241" spans="1:3" ht="30" customHeight="1">
      <c r="A241" s="295" t="s">
        <v>822</v>
      </c>
      <c r="B241" s="311"/>
      <c r="C241" s="285"/>
    </row>
    <row r="242" spans="1:3" ht="30" customHeight="1">
      <c r="A242" s="295" t="s">
        <v>823</v>
      </c>
      <c r="B242" s="311"/>
      <c r="C242" s="285"/>
    </row>
    <row r="243" spans="1:3" ht="30" customHeight="1">
      <c r="A243" s="295" t="s">
        <v>824</v>
      </c>
      <c r="B243" s="311"/>
      <c r="C243" s="285"/>
    </row>
    <row r="244" spans="1:3" ht="30" customHeight="1">
      <c r="A244" s="295" t="s">
        <v>825</v>
      </c>
      <c r="B244" s="311"/>
      <c r="C244" s="285"/>
    </row>
    <row r="245" spans="1:3" ht="30" customHeight="1">
      <c r="A245" s="295" t="s">
        <v>826</v>
      </c>
      <c r="B245" s="311"/>
      <c r="C245" s="285"/>
    </row>
    <row r="246" spans="1:3" ht="30" customHeight="1">
      <c r="A246" s="295" t="s">
        <v>827</v>
      </c>
      <c r="B246" s="311"/>
      <c r="C246" s="285"/>
    </row>
    <row r="247" spans="1:3" ht="30" customHeight="1">
      <c r="A247" s="295" t="s">
        <v>828</v>
      </c>
      <c r="B247" s="311"/>
      <c r="C247" s="285"/>
    </row>
    <row r="248" spans="1:3" ht="30" customHeight="1">
      <c r="A248" s="295" t="s">
        <v>829</v>
      </c>
      <c r="B248" s="311"/>
      <c r="C248" s="285"/>
    </row>
    <row r="249" spans="1:3" ht="30" customHeight="1">
      <c r="A249" s="295" t="s">
        <v>830</v>
      </c>
      <c r="B249" s="311"/>
      <c r="C249" s="285"/>
    </row>
    <row r="250" spans="1:3" ht="30" customHeight="1">
      <c r="A250" s="296" t="s">
        <v>141</v>
      </c>
      <c r="B250" s="311">
        <f>SUM(B251:B252)</f>
        <v>380</v>
      </c>
      <c r="C250" s="285">
        <f>SUM(C251:C252)</f>
        <v>590</v>
      </c>
    </row>
    <row r="251" spans="1:3" ht="30" customHeight="1">
      <c r="A251" s="296" t="s">
        <v>831</v>
      </c>
      <c r="B251" s="311"/>
      <c r="C251" s="285"/>
    </row>
    <row r="252" spans="1:3" ht="30" customHeight="1">
      <c r="A252" s="296" t="s">
        <v>832</v>
      </c>
      <c r="B252" s="311">
        <v>380</v>
      </c>
      <c r="C252" s="285">
        <v>590</v>
      </c>
    </row>
    <row r="253" spans="1:3" ht="30" customHeight="1">
      <c r="A253" s="285" t="s">
        <v>833</v>
      </c>
      <c r="B253" s="311">
        <f>B254+B255</f>
        <v>0</v>
      </c>
      <c r="C253" s="285"/>
    </row>
    <row r="254" spans="1:3" ht="30" customHeight="1">
      <c r="A254" s="295" t="s">
        <v>834</v>
      </c>
      <c r="B254" s="311"/>
      <c r="C254" s="285"/>
    </row>
    <row r="255" spans="1:3" ht="30" customHeight="1">
      <c r="A255" s="295" t="s">
        <v>835</v>
      </c>
      <c r="B255" s="311"/>
      <c r="C255" s="285"/>
    </row>
    <row r="256" spans="1:3" ht="30" customHeight="1">
      <c r="A256" s="285" t="s">
        <v>836</v>
      </c>
      <c r="B256" s="311">
        <f>B257+B267</f>
        <v>0</v>
      </c>
      <c r="C256" s="285"/>
    </row>
    <row r="257" spans="1:3" ht="30" customHeight="1">
      <c r="A257" s="296" t="s">
        <v>837</v>
      </c>
      <c r="B257" s="311">
        <f>SUM(B258:B266)</f>
        <v>0</v>
      </c>
      <c r="C257" s="285"/>
    </row>
    <row r="258" spans="1:3" ht="30" customHeight="1">
      <c r="A258" s="296" t="s">
        <v>838</v>
      </c>
      <c r="B258" s="311"/>
      <c r="C258" s="285"/>
    </row>
    <row r="259" spans="1:3" ht="30" customHeight="1">
      <c r="A259" s="295" t="s">
        <v>839</v>
      </c>
      <c r="B259" s="311"/>
      <c r="C259" s="285"/>
    </row>
    <row r="260" spans="1:3" ht="30" customHeight="1">
      <c r="A260" s="295" t="s">
        <v>840</v>
      </c>
      <c r="B260" s="311"/>
      <c r="C260" s="285"/>
    </row>
    <row r="261" spans="1:3" ht="30" customHeight="1">
      <c r="A261" s="295" t="s">
        <v>841</v>
      </c>
      <c r="B261" s="311"/>
      <c r="C261" s="285"/>
    </row>
    <row r="262" spans="1:3" ht="30" customHeight="1">
      <c r="A262" s="296" t="s">
        <v>842</v>
      </c>
      <c r="B262" s="311"/>
      <c r="C262" s="285"/>
    </row>
    <row r="263" spans="1:3" ht="30" customHeight="1">
      <c r="A263" s="296" t="s">
        <v>843</v>
      </c>
      <c r="B263" s="311"/>
      <c r="C263" s="285"/>
    </row>
    <row r="264" spans="1:3" ht="30" customHeight="1">
      <c r="A264" s="296" t="s">
        <v>844</v>
      </c>
      <c r="B264" s="311"/>
      <c r="C264" s="285"/>
    </row>
    <row r="265" spans="1:3" ht="30" customHeight="1">
      <c r="A265" s="296" t="s">
        <v>845</v>
      </c>
      <c r="B265" s="311"/>
      <c r="C265" s="285"/>
    </row>
    <row r="266" spans="1:3" ht="30" customHeight="1">
      <c r="A266" s="296" t="s">
        <v>846</v>
      </c>
      <c r="B266" s="311"/>
      <c r="C266" s="285"/>
    </row>
    <row r="267" spans="1:3" ht="30" customHeight="1">
      <c r="A267" s="296" t="s">
        <v>847</v>
      </c>
      <c r="B267" s="311"/>
      <c r="C267" s="285"/>
    </row>
    <row r="268" spans="1:3" ht="30" customHeight="1">
      <c r="A268" s="285" t="s">
        <v>848</v>
      </c>
      <c r="B268" s="311">
        <f>B269+B272+B281+B288+B296+B305+B321+B330+B340+B348+B354</f>
        <v>45000</v>
      </c>
      <c r="C268" s="285">
        <f>C269+C272+C281+C288+C296+C305+C321+C330+C340+C348+C354</f>
        <v>42000</v>
      </c>
    </row>
    <row r="269" spans="1:3" ht="30" customHeight="1">
      <c r="A269" s="295" t="s">
        <v>1303</v>
      </c>
      <c r="B269" s="311">
        <f>SUM(B270:B271)</f>
        <v>0</v>
      </c>
      <c r="C269" s="285">
        <f>SUM(C270:C271)</f>
        <v>0</v>
      </c>
    </row>
    <row r="270" spans="1:3" ht="30" customHeight="1">
      <c r="A270" s="295" t="s">
        <v>849</v>
      </c>
      <c r="B270" s="311"/>
      <c r="C270" s="285"/>
    </row>
    <row r="271" spans="1:3" ht="30" customHeight="1">
      <c r="A271" s="296" t="s">
        <v>850</v>
      </c>
      <c r="B271" s="311"/>
      <c r="C271" s="285"/>
    </row>
    <row r="272" spans="1:3" ht="30" customHeight="1">
      <c r="A272" s="296" t="s">
        <v>145</v>
      </c>
      <c r="B272" s="311">
        <f>SUM(B273:B280)</f>
        <v>41360</v>
      </c>
      <c r="C272" s="285">
        <f>SUM(C273:C280)</f>
        <v>39220</v>
      </c>
    </row>
    <row r="273" spans="1:3" ht="30" customHeight="1">
      <c r="A273" s="296" t="s">
        <v>851</v>
      </c>
      <c r="B273" s="311">
        <v>36500</v>
      </c>
      <c r="C273" s="285">
        <v>32000</v>
      </c>
    </row>
    <row r="274" spans="1:3" ht="30" customHeight="1">
      <c r="A274" s="296" t="s">
        <v>852</v>
      </c>
      <c r="B274" s="311"/>
      <c r="C274" s="285"/>
    </row>
    <row r="275" spans="1:3" ht="30" customHeight="1">
      <c r="A275" s="296" t="s">
        <v>853</v>
      </c>
      <c r="B275" s="311"/>
      <c r="C275" s="285"/>
    </row>
    <row r="276" spans="1:3" ht="30" customHeight="1">
      <c r="A276" s="296" t="s">
        <v>854</v>
      </c>
      <c r="B276" s="311">
        <v>160</v>
      </c>
      <c r="C276" s="285">
        <v>5000</v>
      </c>
    </row>
    <row r="277" spans="1:3" ht="30" customHeight="1">
      <c r="A277" s="296" t="s">
        <v>855</v>
      </c>
      <c r="B277" s="311"/>
      <c r="C277" s="285"/>
    </row>
    <row r="278" spans="1:3" ht="30" customHeight="1">
      <c r="A278" s="296" t="s">
        <v>856</v>
      </c>
      <c r="B278" s="311"/>
      <c r="C278" s="285"/>
    </row>
    <row r="279" spans="1:3" ht="30" customHeight="1">
      <c r="A279" s="296" t="s">
        <v>803</v>
      </c>
      <c r="B279" s="311"/>
      <c r="C279" s="285"/>
    </row>
    <row r="280" spans="1:3" ht="30" customHeight="1">
      <c r="A280" s="296" t="s">
        <v>857</v>
      </c>
      <c r="B280" s="311">
        <v>4700</v>
      </c>
      <c r="C280" s="285">
        <v>2220</v>
      </c>
    </row>
    <row r="281" spans="1:3" ht="30" customHeight="1">
      <c r="A281" s="295" t="s">
        <v>152</v>
      </c>
      <c r="B281" s="311">
        <f>SUM(B282:B287)</f>
        <v>80</v>
      </c>
      <c r="C281" s="285">
        <f>SUM(C282:C287)</f>
        <v>100</v>
      </c>
    </row>
    <row r="282" spans="1:3" ht="30" customHeight="1">
      <c r="A282" s="295" t="s">
        <v>66</v>
      </c>
      <c r="B282" s="311"/>
      <c r="C282" s="285"/>
    </row>
    <row r="283" spans="1:3" ht="30" customHeight="1">
      <c r="A283" s="295" t="s">
        <v>68</v>
      </c>
      <c r="B283" s="311"/>
      <c r="C283" s="285"/>
    </row>
    <row r="284" spans="1:3" ht="30" customHeight="1">
      <c r="A284" s="296" t="s">
        <v>62</v>
      </c>
      <c r="B284" s="311"/>
      <c r="C284" s="285"/>
    </row>
    <row r="285" spans="1:3" ht="30" customHeight="1">
      <c r="A285" s="296" t="s">
        <v>858</v>
      </c>
      <c r="B285" s="311"/>
      <c r="C285" s="285"/>
    </row>
    <row r="286" spans="1:3" ht="30" customHeight="1">
      <c r="A286" s="296" t="s">
        <v>76</v>
      </c>
      <c r="B286" s="311"/>
      <c r="C286" s="285"/>
    </row>
    <row r="287" spans="1:3" ht="30" customHeight="1">
      <c r="A287" s="285" t="s">
        <v>859</v>
      </c>
      <c r="B287" s="311">
        <v>80</v>
      </c>
      <c r="C287" s="285">
        <v>100</v>
      </c>
    </row>
    <row r="288" spans="1:3" ht="30" customHeight="1">
      <c r="A288" s="297" t="s">
        <v>154</v>
      </c>
      <c r="B288" s="311">
        <f>SUM(B289:B295)</f>
        <v>0</v>
      </c>
      <c r="C288" s="285">
        <f>SUM(C289:C295)</f>
        <v>0</v>
      </c>
    </row>
    <row r="289" spans="1:3" ht="30" customHeight="1">
      <c r="A289" s="295" t="s">
        <v>66</v>
      </c>
      <c r="B289" s="311"/>
      <c r="C289" s="285"/>
    </row>
    <row r="290" spans="1:3" ht="30" customHeight="1">
      <c r="A290" s="295" t="s">
        <v>68</v>
      </c>
      <c r="B290" s="311"/>
      <c r="C290" s="285"/>
    </row>
    <row r="291" spans="1:3" ht="30" customHeight="1">
      <c r="A291" s="296" t="s">
        <v>62</v>
      </c>
      <c r="B291" s="311"/>
      <c r="C291" s="285"/>
    </row>
    <row r="292" spans="1:3" ht="30" customHeight="1">
      <c r="A292" s="296" t="s">
        <v>148</v>
      </c>
      <c r="B292" s="311"/>
      <c r="C292" s="285"/>
    </row>
    <row r="293" spans="1:3" ht="30" customHeight="1">
      <c r="A293" s="296" t="s">
        <v>860</v>
      </c>
      <c r="B293" s="311"/>
      <c r="C293" s="285"/>
    </row>
    <row r="294" spans="1:3" ht="30" customHeight="1">
      <c r="A294" s="296" t="s">
        <v>76</v>
      </c>
      <c r="B294" s="311"/>
      <c r="C294" s="285"/>
    </row>
    <row r="295" spans="1:3" ht="30" customHeight="1">
      <c r="A295" s="296" t="s">
        <v>149</v>
      </c>
      <c r="B295" s="311"/>
      <c r="C295" s="285"/>
    </row>
    <row r="296" spans="1:3" ht="30" customHeight="1">
      <c r="A296" s="285" t="s">
        <v>150</v>
      </c>
      <c r="B296" s="311">
        <f>SUM(B297:B304)</f>
        <v>0</v>
      </c>
      <c r="C296" s="285">
        <f>SUM(C297:C304)</f>
        <v>0</v>
      </c>
    </row>
    <row r="297" spans="1:3" ht="30" customHeight="1">
      <c r="A297" s="295" t="s">
        <v>66</v>
      </c>
      <c r="B297" s="311"/>
      <c r="C297" s="285"/>
    </row>
    <row r="298" spans="1:3" ht="30" customHeight="1">
      <c r="A298" s="295" t="s">
        <v>812</v>
      </c>
      <c r="B298" s="311"/>
      <c r="C298" s="285"/>
    </row>
    <row r="299" spans="1:3" ht="30" customHeight="1">
      <c r="A299" s="295" t="s">
        <v>62</v>
      </c>
      <c r="B299" s="311"/>
      <c r="C299" s="285"/>
    </row>
    <row r="300" spans="1:3" ht="30" customHeight="1">
      <c r="A300" s="296" t="s">
        <v>151</v>
      </c>
      <c r="B300" s="311"/>
      <c r="C300" s="285"/>
    </row>
    <row r="301" spans="1:3" ht="30" customHeight="1">
      <c r="A301" s="296" t="s">
        <v>861</v>
      </c>
      <c r="B301" s="311"/>
      <c r="C301" s="285"/>
    </row>
    <row r="302" spans="1:3" ht="30" customHeight="1">
      <c r="A302" s="296" t="s">
        <v>153</v>
      </c>
      <c r="B302" s="311"/>
      <c r="C302" s="285"/>
    </row>
    <row r="303" spans="1:3" ht="30" customHeight="1">
      <c r="A303" s="295" t="s">
        <v>76</v>
      </c>
      <c r="B303" s="311"/>
      <c r="C303" s="285"/>
    </row>
    <row r="304" spans="1:3" ht="30" customHeight="1">
      <c r="A304" s="295" t="s">
        <v>155</v>
      </c>
      <c r="B304" s="311"/>
      <c r="C304" s="285"/>
    </row>
    <row r="305" spans="1:3" ht="30" customHeight="1">
      <c r="A305" s="295" t="s">
        <v>156</v>
      </c>
      <c r="B305" s="311">
        <f>SUM(B306:B320)</f>
        <v>3510</v>
      </c>
      <c r="C305" s="285">
        <f>SUM(C306:C320)</f>
        <v>2630</v>
      </c>
    </row>
    <row r="306" spans="1:3" ht="30" customHeight="1">
      <c r="A306" s="296" t="s">
        <v>66</v>
      </c>
      <c r="B306" s="311">
        <v>2500</v>
      </c>
      <c r="C306" s="285">
        <v>1600</v>
      </c>
    </row>
    <row r="307" spans="1:3" ht="30" customHeight="1">
      <c r="A307" s="296" t="s">
        <v>68</v>
      </c>
      <c r="B307" s="311">
        <v>100</v>
      </c>
      <c r="C307" s="285">
        <v>150</v>
      </c>
    </row>
    <row r="308" spans="1:3" ht="30" customHeight="1">
      <c r="A308" s="296" t="s">
        <v>62</v>
      </c>
      <c r="B308" s="311"/>
      <c r="C308" s="285"/>
    </row>
    <row r="309" spans="1:3" ht="30" customHeight="1">
      <c r="A309" s="285" t="s">
        <v>157</v>
      </c>
      <c r="B309" s="311">
        <v>580</v>
      </c>
      <c r="C309" s="285">
        <v>500</v>
      </c>
    </row>
    <row r="310" spans="1:3" ht="30" customHeight="1">
      <c r="A310" s="295" t="s">
        <v>158</v>
      </c>
      <c r="B310" s="311">
        <v>70</v>
      </c>
      <c r="C310" s="285">
        <v>70</v>
      </c>
    </row>
    <row r="311" spans="1:3" ht="30" customHeight="1">
      <c r="A311" s="295" t="s">
        <v>862</v>
      </c>
      <c r="B311" s="311"/>
      <c r="C311" s="285">
        <v>10</v>
      </c>
    </row>
    <row r="312" spans="1:3" ht="30" customHeight="1">
      <c r="A312" s="297" t="s">
        <v>160</v>
      </c>
      <c r="B312" s="311">
        <v>200</v>
      </c>
      <c r="C312" s="285">
        <v>200</v>
      </c>
    </row>
    <row r="313" spans="1:3" ht="30" customHeight="1">
      <c r="A313" s="296" t="s">
        <v>863</v>
      </c>
      <c r="B313" s="311"/>
      <c r="C313" s="285"/>
    </row>
    <row r="314" spans="1:3" ht="30" customHeight="1">
      <c r="A314" s="296" t="s">
        <v>864</v>
      </c>
      <c r="B314" s="311"/>
      <c r="C314" s="285"/>
    </row>
    <row r="315" spans="1:3" ht="30" customHeight="1">
      <c r="A315" s="296" t="s">
        <v>163</v>
      </c>
      <c r="B315" s="311">
        <v>60</v>
      </c>
      <c r="C315" s="285">
        <v>100</v>
      </c>
    </row>
    <row r="316" spans="1:3" ht="30" customHeight="1">
      <c r="A316" s="296" t="s">
        <v>865</v>
      </c>
      <c r="B316" s="311"/>
      <c r="C316" s="285"/>
    </row>
    <row r="317" spans="1:3" ht="30" customHeight="1">
      <c r="A317" s="296" t="s">
        <v>866</v>
      </c>
      <c r="B317" s="311"/>
      <c r="C317" s="285"/>
    </row>
    <row r="318" spans="1:3" ht="30" customHeight="1">
      <c r="A318" s="296" t="s">
        <v>867</v>
      </c>
      <c r="B318" s="311"/>
      <c r="C318" s="285"/>
    </row>
    <row r="319" spans="1:3" ht="30" customHeight="1">
      <c r="A319" s="296" t="s">
        <v>76</v>
      </c>
      <c r="B319" s="311"/>
      <c r="C319" s="285"/>
    </row>
    <row r="320" spans="1:3" ht="30" customHeight="1">
      <c r="A320" s="295" t="s">
        <v>166</v>
      </c>
      <c r="B320" s="311"/>
      <c r="C320" s="285"/>
    </row>
    <row r="321" spans="1:3" ht="30" customHeight="1">
      <c r="A321" s="297" t="s">
        <v>868</v>
      </c>
      <c r="B321" s="311">
        <f>SUM(B322:B329)</f>
        <v>0</v>
      </c>
      <c r="C321" s="285">
        <f>SUM(C322:C329)</f>
        <v>0</v>
      </c>
    </row>
    <row r="322" spans="1:3" ht="30" customHeight="1">
      <c r="A322" s="295" t="s">
        <v>66</v>
      </c>
      <c r="B322" s="311"/>
      <c r="C322" s="285"/>
    </row>
    <row r="323" spans="1:3" ht="30" customHeight="1">
      <c r="A323" s="296" t="s">
        <v>68</v>
      </c>
      <c r="B323" s="311"/>
      <c r="C323" s="285"/>
    </row>
    <row r="324" spans="1:3" ht="30" customHeight="1">
      <c r="A324" s="296" t="s">
        <v>62</v>
      </c>
      <c r="B324" s="311"/>
      <c r="C324" s="285"/>
    </row>
    <row r="325" spans="1:3" ht="30" customHeight="1">
      <c r="A325" s="296" t="s">
        <v>869</v>
      </c>
      <c r="B325" s="311"/>
      <c r="C325" s="285"/>
    </row>
    <row r="326" spans="1:3" ht="30" customHeight="1">
      <c r="A326" s="285" t="s">
        <v>870</v>
      </c>
      <c r="B326" s="311"/>
      <c r="C326" s="285"/>
    </row>
    <row r="327" spans="1:3" ht="30" customHeight="1">
      <c r="A327" s="295" t="s">
        <v>871</v>
      </c>
      <c r="B327" s="311"/>
      <c r="C327" s="285"/>
    </row>
    <row r="328" spans="1:3" ht="30" customHeight="1">
      <c r="A328" s="295" t="s">
        <v>76</v>
      </c>
      <c r="B328" s="311"/>
      <c r="C328" s="285"/>
    </row>
    <row r="329" spans="1:3" ht="30" customHeight="1">
      <c r="A329" s="295" t="s">
        <v>872</v>
      </c>
      <c r="B329" s="311"/>
      <c r="C329" s="285"/>
    </row>
    <row r="330" spans="1:3" ht="30" customHeight="1">
      <c r="A330" s="296" t="s">
        <v>169</v>
      </c>
      <c r="B330" s="311">
        <f>SUM(B331:B339)</f>
        <v>0</v>
      </c>
      <c r="C330" s="285">
        <f>SUM(C331:C339)</f>
        <v>0</v>
      </c>
    </row>
    <row r="331" spans="1:3" ht="30" customHeight="1">
      <c r="A331" s="296" t="s">
        <v>66</v>
      </c>
      <c r="B331" s="311"/>
      <c r="C331" s="285"/>
    </row>
    <row r="332" spans="1:3" ht="30" customHeight="1">
      <c r="A332" s="296" t="s">
        <v>68</v>
      </c>
      <c r="B332" s="311"/>
      <c r="C332" s="285"/>
    </row>
    <row r="333" spans="1:3" ht="30" customHeight="1">
      <c r="A333" s="295" t="s">
        <v>62</v>
      </c>
      <c r="B333" s="311"/>
      <c r="C333" s="285"/>
    </row>
    <row r="334" spans="1:3" ht="30" customHeight="1">
      <c r="A334" s="295" t="s">
        <v>873</v>
      </c>
      <c r="B334" s="311"/>
      <c r="C334" s="285"/>
    </row>
    <row r="335" spans="1:3" ht="30" customHeight="1">
      <c r="A335" s="295" t="s">
        <v>874</v>
      </c>
      <c r="B335" s="311"/>
      <c r="C335" s="285"/>
    </row>
    <row r="336" spans="1:3" ht="30" customHeight="1">
      <c r="A336" s="296" t="s">
        <v>875</v>
      </c>
      <c r="B336" s="311"/>
      <c r="C336" s="285"/>
    </row>
    <row r="337" spans="1:3" ht="30" customHeight="1">
      <c r="A337" s="296" t="s">
        <v>867</v>
      </c>
      <c r="B337" s="311"/>
      <c r="C337" s="285"/>
    </row>
    <row r="338" spans="1:3" ht="30" customHeight="1">
      <c r="A338" s="296" t="s">
        <v>76</v>
      </c>
      <c r="B338" s="311"/>
      <c r="C338" s="285"/>
    </row>
    <row r="339" spans="1:3" ht="30" customHeight="1">
      <c r="A339" s="296" t="s">
        <v>876</v>
      </c>
      <c r="B339" s="311"/>
      <c r="C339" s="285"/>
    </row>
    <row r="340" spans="1:3" ht="30" customHeight="1">
      <c r="A340" s="285" t="s">
        <v>877</v>
      </c>
      <c r="B340" s="311">
        <f>SUM(B341:B347)</f>
        <v>50</v>
      </c>
      <c r="C340" s="285">
        <f>SUM(C341:C347)</f>
        <v>50</v>
      </c>
    </row>
    <row r="341" spans="1:3" ht="30" customHeight="1">
      <c r="A341" s="295" t="s">
        <v>66</v>
      </c>
      <c r="B341" s="311"/>
      <c r="C341" s="285"/>
    </row>
    <row r="342" spans="1:3" ht="30" customHeight="1">
      <c r="A342" s="295" t="s">
        <v>68</v>
      </c>
      <c r="B342" s="311">
        <v>50</v>
      </c>
      <c r="C342" s="285">
        <v>50</v>
      </c>
    </row>
    <row r="343" spans="1:3" ht="30" customHeight="1">
      <c r="A343" s="297" t="s">
        <v>813</v>
      </c>
      <c r="B343" s="311"/>
      <c r="C343" s="285"/>
    </row>
    <row r="344" spans="1:3" ht="30" customHeight="1">
      <c r="A344" s="298" t="s">
        <v>878</v>
      </c>
      <c r="B344" s="311"/>
      <c r="C344" s="285"/>
    </row>
    <row r="345" spans="1:3" ht="30" customHeight="1">
      <c r="A345" s="296" t="s">
        <v>879</v>
      </c>
      <c r="B345" s="311"/>
      <c r="C345" s="285"/>
    </row>
    <row r="346" spans="1:3" ht="30" customHeight="1">
      <c r="A346" s="296" t="s">
        <v>76</v>
      </c>
      <c r="B346" s="311"/>
      <c r="C346" s="285"/>
    </row>
    <row r="347" spans="1:3" ht="30" customHeight="1">
      <c r="A347" s="295" t="s">
        <v>880</v>
      </c>
      <c r="B347" s="311"/>
      <c r="C347" s="285"/>
    </row>
    <row r="348" spans="1:3" ht="30" customHeight="1">
      <c r="A348" s="295" t="s">
        <v>881</v>
      </c>
      <c r="B348" s="311">
        <f>SUM(B349:B353)</f>
        <v>0</v>
      </c>
      <c r="C348" s="285">
        <f>SUM(C349:C353)</f>
        <v>0</v>
      </c>
    </row>
    <row r="349" spans="1:3" ht="30" customHeight="1">
      <c r="A349" s="295" t="s">
        <v>66</v>
      </c>
      <c r="B349" s="311"/>
      <c r="C349" s="285"/>
    </row>
    <row r="350" spans="1:3" ht="30" customHeight="1">
      <c r="A350" s="296" t="s">
        <v>68</v>
      </c>
      <c r="B350" s="311"/>
      <c r="C350" s="285"/>
    </row>
    <row r="351" spans="1:3" ht="30" customHeight="1">
      <c r="A351" s="295" t="s">
        <v>854</v>
      </c>
      <c r="B351" s="311"/>
      <c r="C351" s="285"/>
    </row>
    <row r="352" spans="1:3" ht="30" customHeight="1">
      <c r="A352" s="296" t="s">
        <v>882</v>
      </c>
      <c r="B352" s="311"/>
      <c r="C352" s="285"/>
    </row>
    <row r="353" spans="1:3" ht="30" customHeight="1">
      <c r="A353" s="295" t="s">
        <v>883</v>
      </c>
      <c r="B353" s="311"/>
      <c r="C353" s="285"/>
    </row>
    <row r="354" spans="1:3" ht="30" customHeight="1">
      <c r="A354" s="295" t="s">
        <v>884</v>
      </c>
      <c r="B354" s="311">
        <f>B355</f>
        <v>0</v>
      </c>
      <c r="C354" s="285">
        <f>C355</f>
        <v>0</v>
      </c>
    </row>
    <row r="355" spans="1:3" ht="30" customHeight="1">
      <c r="A355" s="295" t="s">
        <v>885</v>
      </c>
      <c r="B355" s="311"/>
      <c r="C355" s="285"/>
    </row>
    <row r="356" spans="1:3" ht="30" customHeight="1">
      <c r="A356" s="285" t="s">
        <v>886</v>
      </c>
      <c r="B356" s="311">
        <f>B357+B362+B371+B378+B384+B388+B392+B396+B402+B409</f>
        <v>158000</v>
      </c>
      <c r="C356" s="285">
        <f>C357+C362+C371+C378+C384+C388+C392+C396+C402+C409</f>
        <v>160000</v>
      </c>
    </row>
    <row r="357" spans="1:3" ht="30" customHeight="1">
      <c r="A357" s="296" t="s">
        <v>173</v>
      </c>
      <c r="B357" s="311">
        <f>SUM(B358:B361)</f>
        <v>2300</v>
      </c>
      <c r="C357" s="285">
        <f>SUM(C358:C361)</f>
        <v>12000</v>
      </c>
    </row>
    <row r="358" spans="1:3" ht="30" customHeight="1">
      <c r="A358" s="295" t="s">
        <v>66</v>
      </c>
      <c r="B358" s="311">
        <v>2000</v>
      </c>
      <c r="C358" s="285">
        <v>2000</v>
      </c>
    </row>
    <row r="359" spans="1:3" ht="30" customHeight="1">
      <c r="A359" s="295" t="s">
        <v>68</v>
      </c>
      <c r="B359" s="311">
        <v>300</v>
      </c>
      <c r="C359" s="285"/>
    </row>
    <row r="360" spans="1:3" ht="30" customHeight="1">
      <c r="A360" s="295" t="s">
        <v>62</v>
      </c>
      <c r="B360" s="311"/>
      <c r="C360" s="285"/>
    </row>
    <row r="361" spans="1:3" ht="30" customHeight="1">
      <c r="A361" s="298" t="s">
        <v>887</v>
      </c>
      <c r="B361" s="311"/>
      <c r="C361" s="285">
        <v>10000</v>
      </c>
    </row>
    <row r="362" spans="1:3" ht="30" customHeight="1">
      <c r="A362" s="295" t="s">
        <v>175</v>
      </c>
      <c r="B362" s="311">
        <f>SUM(B363:B370)</f>
        <v>130900</v>
      </c>
      <c r="C362" s="285">
        <f>SUM(C363:C370)</f>
        <v>121000</v>
      </c>
    </row>
    <row r="363" spans="1:3" ht="30" customHeight="1">
      <c r="A363" s="295" t="s">
        <v>177</v>
      </c>
      <c r="B363" s="311">
        <v>10500</v>
      </c>
      <c r="C363" s="285">
        <v>11000</v>
      </c>
    </row>
    <row r="364" spans="1:3" ht="30" customHeight="1">
      <c r="A364" s="295" t="s">
        <v>159</v>
      </c>
      <c r="B364" s="311">
        <v>53000</v>
      </c>
      <c r="C364" s="285">
        <v>53000</v>
      </c>
    </row>
    <row r="365" spans="1:3" ht="30" customHeight="1">
      <c r="A365" s="296" t="s">
        <v>161</v>
      </c>
      <c r="B365" s="311">
        <v>44400</v>
      </c>
      <c r="C365" s="285">
        <v>46000</v>
      </c>
    </row>
    <row r="366" spans="1:3" ht="30" customHeight="1">
      <c r="A366" s="296" t="s">
        <v>162</v>
      </c>
      <c r="B366" s="311">
        <v>23000</v>
      </c>
      <c r="C366" s="285">
        <v>11000</v>
      </c>
    </row>
    <row r="367" spans="1:3" ht="30" customHeight="1">
      <c r="A367" s="296" t="s">
        <v>164</v>
      </c>
      <c r="B367" s="311"/>
      <c r="C367" s="285"/>
    </row>
    <row r="368" spans="1:3" ht="30" customHeight="1">
      <c r="A368" s="295" t="s">
        <v>888</v>
      </c>
      <c r="B368" s="311"/>
      <c r="C368" s="285"/>
    </row>
    <row r="369" spans="1:3" ht="30" customHeight="1">
      <c r="A369" s="295" t="s">
        <v>889</v>
      </c>
      <c r="B369" s="311"/>
      <c r="C369" s="285"/>
    </row>
    <row r="370" spans="1:3" ht="30" customHeight="1">
      <c r="A370" s="295" t="s">
        <v>165</v>
      </c>
      <c r="B370" s="311"/>
      <c r="C370" s="285"/>
    </row>
    <row r="371" spans="1:3" ht="30" customHeight="1">
      <c r="A371" s="295" t="s">
        <v>167</v>
      </c>
      <c r="B371" s="311">
        <f>SUM(B372:B377)</f>
        <v>6020</v>
      </c>
      <c r="C371" s="285">
        <f>SUM(C372:C377)</f>
        <v>6020</v>
      </c>
    </row>
    <row r="372" spans="1:3" ht="30" customHeight="1">
      <c r="A372" s="295" t="s">
        <v>890</v>
      </c>
      <c r="B372" s="311"/>
      <c r="C372" s="285"/>
    </row>
    <row r="373" spans="1:3" ht="30" customHeight="1">
      <c r="A373" s="295" t="s">
        <v>168</v>
      </c>
      <c r="B373" s="311">
        <v>6000</v>
      </c>
      <c r="C373" s="285">
        <v>6000</v>
      </c>
    </row>
    <row r="374" spans="1:3" ht="30" customHeight="1">
      <c r="A374" s="295" t="s">
        <v>170</v>
      </c>
      <c r="B374" s="311"/>
      <c r="C374" s="285"/>
    </row>
    <row r="375" spans="1:3" ht="30" customHeight="1">
      <c r="A375" s="296" t="s">
        <v>891</v>
      </c>
      <c r="B375" s="311"/>
      <c r="C375" s="285"/>
    </row>
    <row r="376" spans="1:3" ht="30" customHeight="1">
      <c r="A376" s="296" t="s">
        <v>171</v>
      </c>
      <c r="B376" s="311">
        <v>20</v>
      </c>
      <c r="C376" s="285">
        <v>20</v>
      </c>
    </row>
    <row r="377" spans="1:3" ht="30" customHeight="1">
      <c r="A377" s="296" t="s">
        <v>172</v>
      </c>
      <c r="B377" s="311"/>
      <c r="C377" s="285"/>
    </row>
    <row r="378" spans="1:3" ht="30" customHeight="1">
      <c r="A378" s="285" t="s">
        <v>892</v>
      </c>
      <c r="B378" s="311">
        <f>SUM(B379:B383)</f>
        <v>3100</v>
      </c>
      <c r="C378" s="285">
        <f>SUM(C379:C383)</f>
        <v>3100</v>
      </c>
    </row>
    <row r="379" spans="1:3" ht="30" customHeight="1">
      <c r="A379" s="295" t="s">
        <v>893</v>
      </c>
      <c r="B379" s="311"/>
      <c r="C379" s="285"/>
    </row>
    <row r="380" spans="1:3" ht="30" customHeight="1">
      <c r="A380" s="295" t="s">
        <v>174</v>
      </c>
      <c r="B380" s="311">
        <v>1100</v>
      </c>
      <c r="C380" s="285">
        <v>1100</v>
      </c>
    </row>
    <row r="381" spans="1:3" ht="30" customHeight="1">
      <c r="A381" s="295" t="s">
        <v>894</v>
      </c>
      <c r="B381" s="311">
        <v>2000</v>
      </c>
      <c r="C381" s="285">
        <v>2000</v>
      </c>
    </row>
    <row r="382" spans="1:3" ht="30" customHeight="1">
      <c r="A382" s="296" t="s">
        <v>895</v>
      </c>
      <c r="B382" s="311"/>
      <c r="C382" s="285"/>
    </row>
    <row r="383" spans="1:3" ht="30" customHeight="1">
      <c r="A383" s="296" t="s">
        <v>896</v>
      </c>
      <c r="B383" s="311"/>
      <c r="C383" s="285"/>
    </row>
    <row r="384" spans="1:3" ht="30" customHeight="1">
      <c r="A384" s="296" t="s">
        <v>897</v>
      </c>
      <c r="B384" s="311">
        <f>SUM(B385:B387)</f>
        <v>0</v>
      </c>
      <c r="C384" s="285">
        <f>SUM(C385:C387)</f>
        <v>0</v>
      </c>
    </row>
    <row r="385" spans="1:3" ht="30" customHeight="1">
      <c r="A385" s="295" t="s">
        <v>898</v>
      </c>
      <c r="B385" s="311"/>
      <c r="C385" s="285"/>
    </row>
    <row r="386" spans="1:3" ht="30" customHeight="1">
      <c r="A386" s="295" t="s">
        <v>899</v>
      </c>
      <c r="B386" s="311"/>
      <c r="C386" s="285"/>
    </row>
    <row r="387" spans="1:3" ht="30" customHeight="1">
      <c r="A387" s="295" t="s">
        <v>900</v>
      </c>
      <c r="B387" s="311"/>
      <c r="C387" s="285"/>
    </row>
    <row r="388" spans="1:3" ht="30" customHeight="1">
      <c r="A388" s="296" t="s">
        <v>901</v>
      </c>
      <c r="B388" s="311">
        <f>SUM(B389:B391)</f>
        <v>0</v>
      </c>
      <c r="C388" s="285">
        <f>SUM(C389:C391)</f>
        <v>0</v>
      </c>
    </row>
    <row r="389" spans="1:3" ht="30" customHeight="1">
      <c r="A389" s="296" t="s">
        <v>902</v>
      </c>
      <c r="B389" s="311"/>
      <c r="C389" s="285"/>
    </row>
    <row r="390" spans="1:3" ht="30" customHeight="1">
      <c r="A390" s="296" t="s">
        <v>903</v>
      </c>
      <c r="B390" s="311"/>
      <c r="C390" s="285"/>
    </row>
    <row r="391" spans="1:3" ht="30" customHeight="1">
      <c r="A391" s="285" t="s">
        <v>904</v>
      </c>
      <c r="B391" s="311"/>
      <c r="C391" s="285"/>
    </row>
    <row r="392" spans="1:3" ht="30" customHeight="1">
      <c r="A392" s="295" t="s">
        <v>905</v>
      </c>
      <c r="B392" s="311">
        <f>SUM(B393:B395)</f>
        <v>900</v>
      </c>
      <c r="C392" s="285">
        <f>SUM(C393:C395)</f>
        <v>670</v>
      </c>
    </row>
    <row r="393" spans="1:3" ht="30" customHeight="1">
      <c r="A393" s="295" t="s">
        <v>176</v>
      </c>
      <c r="B393" s="311">
        <v>900</v>
      </c>
      <c r="C393" s="285">
        <v>670</v>
      </c>
    </row>
    <row r="394" spans="1:3" ht="24.75" customHeight="1">
      <c r="A394" s="295" t="s">
        <v>906</v>
      </c>
      <c r="B394" s="311"/>
      <c r="C394" s="285"/>
    </row>
    <row r="395" spans="1:3" ht="24.75" customHeight="1">
      <c r="A395" s="296" t="s">
        <v>907</v>
      </c>
      <c r="B395" s="311"/>
      <c r="C395" s="285"/>
    </row>
    <row r="396" spans="1:3" ht="24.75" customHeight="1">
      <c r="A396" s="296" t="s">
        <v>178</v>
      </c>
      <c r="B396" s="311">
        <f>SUM(B397:B401)</f>
        <v>3900</v>
      </c>
      <c r="C396" s="285">
        <f>SUM(C397:C401)</f>
        <v>4200</v>
      </c>
    </row>
    <row r="397" spans="1:3" ht="24.75" customHeight="1">
      <c r="A397" s="296" t="s">
        <v>182</v>
      </c>
      <c r="B397" s="311">
        <v>3000</v>
      </c>
      <c r="C397" s="285">
        <v>3300</v>
      </c>
    </row>
    <row r="398" spans="1:3" ht="24.75" customHeight="1">
      <c r="A398" s="295" t="s">
        <v>180</v>
      </c>
      <c r="B398" s="311">
        <v>900</v>
      </c>
      <c r="C398" s="285">
        <v>900</v>
      </c>
    </row>
    <row r="399" spans="1:3" ht="24.75" customHeight="1">
      <c r="A399" s="295" t="s">
        <v>908</v>
      </c>
      <c r="B399" s="311"/>
      <c r="C399" s="285"/>
    </row>
    <row r="400" spans="1:3" ht="24.75" customHeight="1">
      <c r="A400" s="295" t="s">
        <v>909</v>
      </c>
      <c r="B400" s="311"/>
      <c r="C400" s="285"/>
    </row>
    <row r="401" spans="1:3" ht="24.75" customHeight="1">
      <c r="A401" s="295" t="s">
        <v>910</v>
      </c>
      <c r="B401" s="311"/>
      <c r="C401" s="285"/>
    </row>
    <row r="402" spans="1:3" ht="24.75" customHeight="1">
      <c r="A402" s="295" t="s">
        <v>184</v>
      </c>
      <c r="B402" s="311">
        <f>SUM(B403:B408)</f>
        <v>480</v>
      </c>
      <c r="C402" s="285">
        <f>SUM(C403:C408)</f>
        <v>0</v>
      </c>
    </row>
    <row r="403" spans="1:3" ht="24.75" customHeight="1">
      <c r="A403" s="296" t="s">
        <v>911</v>
      </c>
      <c r="B403" s="311"/>
      <c r="C403" s="285"/>
    </row>
    <row r="404" spans="1:3" ht="24.75" customHeight="1">
      <c r="A404" s="296" t="s">
        <v>912</v>
      </c>
      <c r="B404" s="311"/>
      <c r="C404" s="285"/>
    </row>
    <row r="405" spans="1:3" ht="24.75" customHeight="1">
      <c r="A405" s="296" t="s">
        <v>188</v>
      </c>
      <c r="B405" s="311"/>
      <c r="C405" s="285"/>
    </row>
    <row r="406" spans="1:3" ht="24.75" customHeight="1">
      <c r="A406" s="285" t="s">
        <v>186</v>
      </c>
      <c r="B406" s="311"/>
      <c r="C406" s="285"/>
    </row>
    <row r="407" spans="1:3" ht="24.75" customHeight="1">
      <c r="A407" s="295" t="s">
        <v>190</v>
      </c>
      <c r="B407" s="311">
        <v>480</v>
      </c>
      <c r="C407" s="285"/>
    </row>
    <row r="408" spans="1:3" ht="24.75" customHeight="1">
      <c r="A408" s="295" t="s">
        <v>192</v>
      </c>
      <c r="B408" s="311"/>
      <c r="C408" s="285"/>
    </row>
    <row r="409" spans="1:3" ht="24.75" customHeight="1">
      <c r="A409" s="295" t="s">
        <v>194</v>
      </c>
      <c r="B409" s="311">
        <v>10400</v>
      </c>
      <c r="C409" s="285">
        <v>13010</v>
      </c>
    </row>
    <row r="410" spans="1:3" ht="24.75" customHeight="1">
      <c r="A410" s="285" t="s">
        <v>913</v>
      </c>
      <c r="B410" s="311">
        <f>B411+B416+B425+B431+B437+B442+B447+B454+B458+B461</f>
        <v>8000</v>
      </c>
      <c r="C410" s="285">
        <f>C411+C416+C425+C431+C437+C442+C447+C454+C458+C461</f>
        <v>8000</v>
      </c>
    </row>
    <row r="411" spans="1:3" ht="24.75" customHeight="1">
      <c r="A411" s="296" t="s">
        <v>196</v>
      </c>
      <c r="B411" s="311">
        <f>SUM(B412:B415)</f>
        <v>1500</v>
      </c>
      <c r="C411" s="285">
        <f>SUM(C412:C415)</f>
        <v>1500</v>
      </c>
    </row>
    <row r="412" spans="1:3" ht="24.75" customHeight="1">
      <c r="A412" s="295" t="s">
        <v>66</v>
      </c>
      <c r="B412" s="311">
        <v>500</v>
      </c>
      <c r="C412" s="285">
        <v>500</v>
      </c>
    </row>
    <row r="413" spans="1:3" ht="24.75" customHeight="1">
      <c r="A413" s="295" t="s">
        <v>68</v>
      </c>
      <c r="B413" s="311">
        <v>500</v>
      </c>
      <c r="C413" s="285">
        <v>500</v>
      </c>
    </row>
    <row r="414" spans="1:3" ht="24.75" customHeight="1">
      <c r="A414" s="295" t="s">
        <v>62</v>
      </c>
      <c r="B414" s="311"/>
      <c r="C414" s="285"/>
    </row>
    <row r="415" spans="1:3" ht="24.75" customHeight="1">
      <c r="A415" s="296" t="s">
        <v>199</v>
      </c>
      <c r="B415" s="311">
        <v>500</v>
      </c>
      <c r="C415" s="285">
        <v>500</v>
      </c>
    </row>
    <row r="416" spans="1:3" ht="24.75" customHeight="1">
      <c r="A416" s="295" t="s">
        <v>200</v>
      </c>
      <c r="B416" s="311">
        <f>SUM(B417:B424)</f>
        <v>0</v>
      </c>
      <c r="C416" s="285">
        <f>SUM(C417:C424)</f>
        <v>0</v>
      </c>
    </row>
    <row r="417" spans="1:3" ht="24.75" customHeight="1">
      <c r="A417" s="295" t="s">
        <v>187</v>
      </c>
      <c r="B417" s="311"/>
      <c r="C417" s="285"/>
    </row>
    <row r="418" spans="1:3" ht="24.75" customHeight="1">
      <c r="A418" s="295" t="s">
        <v>179</v>
      </c>
      <c r="B418" s="311"/>
      <c r="C418" s="285"/>
    </row>
    <row r="419" spans="1:3" ht="24.75" customHeight="1">
      <c r="A419" s="285" t="s">
        <v>914</v>
      </c>
      <c r="B419" s="311"/>
      <c r="C419" s="285"/>
    </row>
    <row r="420" spans="1:3" ht="24.75" customHeight="1">
      <c r="A420" s="295" t="s">
        <v>915</v>
      </c>
      <c r="B420" s="311"/>
      <c r="C420" s="285"/>
    </row>
    <row r="421" spans="1:3" ht="24.75" customHeight="1">
      <c r="A421" s="295" t="s">
        <v>916</v>
      </c>
      <c r="B421" s="311"/>
      <c r="C421" s="285"/>
    </row>
    <row r="422" spans="1:3" ht="24.75" customHeight="1">
      <c r="A422" s="295" t="s">
        <v>181</v>
      </c>
      <c r="B422" s="311"/>
      <c r="C422" s="285"/>
    </row>
    <row r="423" spans="1:3" ht="24.75" customHeight="1">
      <c r="A423" s="296" t="s">
        <v>917</v>
      </c>
      <c r="B423" s="311"/>
      <c r="C423" s="285"/>
    </row>
    <row r="424" spans="1:3" ht="24.75" customHeight="1">
      <c r="A424" s="296" t="s">
        <v>183</v>
      </c>
      <c r="B424" s="311"/>
      <c r="C424" s="285"/>
    </row>
    <row r="425" spans="1:3" ht="24.75" customHeight="1">
      <c r="A425" s="296" t="s">
        <v>185</v>
      </c>
      <c r="B425" s="311">
        <f>SUM(B426:B430)</f>
        <v>0</v>
      </c>
      <c r="C425" s="285">
        <f>SUM(C426:C430)</f>
        <v>0</v>
      </c>
    </row>
    <row r="426" spans="1:3" ht="24.75" customHeight="1">
      <c r="A426" s="295" t="s">
        <v>187</v>
      </c>
      <c r="B426" s="311"/>
      <c r="C426" s="285"/>
    </row>
    <row r="427" spans="1:3" ht="24.75" customHeight="1">
      <c r="A427" s="295" t="s">
        <v>189</v>
      </c>
      <c r="B427" s="311"/>
      <c r="C427" s="285"/>
    </row>
    <row r="428" spans="1:3" ht="24.75" customHeight="1">
      <c r="A428" s="295" t="s">
        <v>191</v>
      </c>
      <c r="B428" s="311"/>
      <c r="C428" s="285"/>
    </row>
    <row r="429" spans="1:3" ht="24.75" customHeight="1">
      <c r="A429" s="296" t="s">
        <v>918</v>
      </c>
      <c r="B429" s="311"/>
      <c r="C429" s="285"/>
    </row>
    <row r="430" spans="1:3" ht="24.75" customHeight="1">
      <c r="A430" s="296" t="s">
        <v>919</v>
      </c>
      <c r="B430" s="311"/>
      <c r="C430" s="285"/>
    </row>
    <row r="431" spans="1:3" ht="24.75" customHeight="1">
      <c r="A431" s="296" t="s">
        <v>193</v>
      </c>
      <c r="B431" s="311">
        <f>SUM(B432:B436)</f>
        <v>5300</v>
      </c>
      <c r="C431" s="285">
        <f>SUM(C432:C436)</f>
        <v>5100</v>
      </c>
    </row>
    <row r="432" spans="1:3" ht="24.75" customHeight="1">
      <c r="A432" s="285" t="s">
        <v>187</v>
      </c>
      <c r="B432" s="311"/>
      <c r="C432" s="285"/>
    </row>
    <row r="433" spans="1:3" ht="24.75" customHeight="1">
      <c r="A433" s="295" t="s">
        <v>195</v>
      </c>
      <c r="B433" s="311">
        <v>300</v>
      </c>
      <c r="C433" s="285">
        <v>100</v>
      </c>
    </row>
    <row r="434" spans="1:3" ht="24.75" customHeight="1">
      <c r="A434" s="295" t="s">
        <v>197</v>
      </c>
      <c r="B434" s="311"/>
      <c r="C434" s="285"/>
    </row>
    <row r="435" spans="1:3" ht="24.75" customHeight="1">
      <c r="A435" s="295" t="s">
        <v>920</v>
      </c>
      <c r="B435" s="311"/>
      <c r="C435" s="285"/>
    </row>
    <row r="436" spans="1:3" ht="24.75" customHeight="1">
      <c r="A436" s="296" t="s">
        <v>921</v>
      </c>
      <c r="B436" s="311">
        <v>5000</v>
      </c>
      <c r="C436" s="285">
        <v>5000</v>
      </c>
    </row>
    <row r="437" spans="1:3" ht="24.75" customHeight="1">
      <c r="A437" s="296" t="s">
        <v>198</v>
      </c>
      <c r="B437" s="311">
        <f>SUM(B438:B441)</f>
        <v>900</v>
      </c>
      <c r="C437" s="285">
        <f>SUM(C438:C441)</f>
        <v>0</v>
      </c>
    </row>
    <row r="438" spans="1:3" ht="24.75" customHeight="1">
      <c r="A438" s="296" t="s">
        <v>187</v>
      </c>
      <c r="B438" s="311"/>
      <c r="C438" s="285"/>
    </row>
    <row r="439" spans="1:3" ht="24.75" customHeight="1">
      <c r="A439" s="295" t="s">
        <v>201</v>
      </c>
      <c r="B439" s="311">
        <v>900</v>
      </c>
      <c r="C439" s="285"/>
    </row>
    <row r="440" spans="1:3" ht="24.75" customHeight="1">
      <c r="A440" s="295" t="s">
        <v>202</v>
      </c>
      <c r="B440" s="311"/>
      <c r="C440" s="285"/>
    </row>
    <row r="441" spans="1:3" ht="24.75" customHeight="1">
      <c r="A441" s="295" t="s">
        <v>204</v>
      </c>
      <c r="B441" s="311"/>
      <c r="C441" s="285"/>
    </row>
    <row r="442" spans="1:3" ht="24.75" customHeight="1">
      <c r="A442" s="296" t="s">
        <v>206</v>
      </c>
      <c r="B442" s="311">
        <f>SUM(B443:B446)</f>
        <v>0</v>
      </c>
      <c r="C442" s="285">
        <f>SUM(C443:C446)</f>
        <v>0</v>
      </c>
    </row>
    <row r="443" spans="1:3" ht="24.75" customHeight="1">
      <c r="A443" s="296" t="s">
        <v>208</v>
      </c>
      <c r="B443" s="311"/>
      <c r="C443" s="285"/>
    </row>
    <row r="444" spans="1:3" ht="24.75" customHeight="1">
      <c r="A444" s="296" t="s">
        <v>922</v>
      </c>
      <c r="B444" s="311"/>
      <c r="C444" s="285"/>
    </row>
    <row r="445" spans="1:3" ht="24.75" customHeight="1">
      <c r="A445" s="296" t="s">
        <v>923</v>
      </c>
      <c r="B445" s="311"/>
      <c r="C445" s="285"/>
    </row>
    <row r="446" spans="1:3" ht="24.75" customHeight="1">
      <c r="A446" s="296" t="s">
        <v>924</v>
      </c>
      <c r="B446" s="311"/>
      <c r="C446" s="285"/>
    </row>
    <row r="447" spans="1:3" ht="24.75" customHeight="1">
      <c r="A447" s="295" t="s">
        <v>212</v>
      </c>
      <c r="B447" s="311">
        <f>SUM(B448:B453)</f>
        <v>300</v>
      </c>
      <c r="C447" s="285">
        <f>SUM(C448:C453)</f>
        <v>280</v>
      </c>
    </row>
    <row r="448" spans="1:3" ht="24.75" customHeight="1">
      <c r="A448" s="295" t="s">
        <v>187</v>
      </c>
      <c r="B448" s="311"/>
      <c r="C448" s="285"/>
    </row>
    <row r="449" spans="1:3" ht="24.75" customHeight="1">
      <c r="A449" s="296" t="s">
        <v>213</v>
      </c>
      <c r="B449" s="311">
        <v>300</v>
      </c>
      <c r="C449" s="285">
        <v>280</v>
      </c>
    </row>
    <row r="450" spans="1:3" ht="24.75" customHeight="1">
      <c r="A450" s="296" t="s">
        <v>925</v>
      </c>
      <c r="B450" s="311"/>
      <c r="C450" s="285"/>
    </row>
    <row r="451" spans="1:3" ht="24.75" customHeight="1">
      <c r="A451" s="296" t="s">
        <v>214</v>
      </c>
      <c r="B451" s="311"/>
      <c r="C451" s="285"/>
    </row>
    <row r="452" spans="1:3" ht="24.75" customHeight="1">
      <c r="A452" s="295" t="s">
        <v>215</v>
      </c>
      <c r="B452" s="311"/>
      <c r="C452" s="285"/>
    </row>
    <row r="453" spans="1:3" ht="24.75" customHeight="1">
      <c r="A453" s="295" t="s">
        <v>217</v>
      </c>
      <c r="B453" s="311"/>
      <c r="C453" s="285"/>
    </row>
    <row r="454" spans="1:3" ht="24.75" customHeight="1">
      <c r="A454" s="295" t="s">
        <v>219</v>
      </c>
      <c r="B454" s="311">
        <f>SUM(B455:B457)</f>
        <v>0</v>
      </c>
      <c r="C454" s="285">
        <f>SUM(C455:C457)</f>
        <v>0</v>
      </c>
    </row>
    <row r="455" spans="1:3" ht="24.75" customHeight="1">
      <c r="A455" s="296" t="s">
        <v>221</v>
      </c>
      <c r="B455" s="311"/>
      <c r="C455" s="285"/>
    </row>
    <row r="456" spans="1:3" ht="24.75" customHeight="1">
      <c r="A456" s="296" t="s">
        <v>926</v>
      </c>
      <c r="B456" s="311"/>
      <c r="C456" s="285"/>
    </row>
    <row r="457" spans="1:3" ht="24.75" customHeight="1">
      <c r="A457" s="296" t="s">
        <v>203</v>
      </c>
      <c r="B457" s="311"/>
      <c r="C457" s="285"/>
    </row>
    <row r="458" spans="1:3" ht="24.75" customHeight="1">
      <c r="A458" s="285" t="s">
        <v>205</v>
      </c>
      <c r="B458" s="311">
        <f>SUM(B459:B460)</f>
        <v>0</v>
      </c>
      <c r="C458" s="285">
        <f>SUM(C459:C460)</f>
        <v>0</v>
      </c>
    </row>
    <row r="459" spans="1:3" ht="24.75" customHeight="1">
      <c r="A459" s="296" t="s">
        <v>207</v>
      </c>
      <c r="B459" s="311"/>
      <c r="C459" s="285"/>
    </row>
    <row r="460" spans="1:3" ht="24.75" customHeight="1">
      <c r="A460" s="296" t="s">
        <v>927</v>
      </c>
      <c r="B460" s="311"/>
      <c r="C460" s="285"/>
    </row>
    <row r="461" spans="1:3" ht="24.75" customHeight="1">
      <c r="A461" s="295" t="s">
        <v>928</v>
      </c>
      <c r="B461" s="311">
        <f>SUM(B462:B465)</f>
        <v>0</v>
      </c>
      <c r="C461" s="285">
        <f>SUM(C462:C465)</f>
        <v>1120</v>
      </c>
    </row>
    <row r="462" spans="1:3" ht="24.75" customHeight="1">
      <c r="A462" s="295" t="s">
        <v>210</v>
      </c>
      <c r="B462" s="311"/>
      <c r="C462" s="285"/>
    </row>
    <row r="463" spans="1:3" ht="24.75" customHeight="1">
      <c r="A463" s="296" t="s">
        <v>929</v>
      </c>
      <c r="B463" s="311"/>
      <c r="C463" s="285"/>
    </row>
    <row r="464" spans="1:3" ht="24.75" customHeight="1">
      <c r="A464" s="296" t="s">
        <v>211</v>
      </c>
      <c r="B464" s="311"/>
      <c r="C464" s="285"/>
    </row>
    <row r="465" spans="1:3" ht="24.75" customHeight="1">
      <c r="A465" s="296" t="s">
        <v>209</v>
      </c>
      <c r="B465" s="311"/>
      <c r="C465" s="285">
        <v>1120</v>
      </c>
    </row>
    <row r="466" spans="1:3" ht="24.75" customHeight="1">
      <c r="A466" s="285" t="s">
        <v>1304</v>
      </c>
      <c r="B466" s="311">
        <f>B467+B483+B491+B502+B511+B518</f>
        <v>10800</v>
      </c>
      <c r="C466" s="285">
        <f>C467+C483+C491+C502+C511+C518</f>
        <v>10800</v>
      </c>
    </row>
    <row r="467" spans="1:3" ht="24.75" customHeight="1">
      <c r="A467" s="285" t="s">
        <v>1305</v>
      </c>
      <c r="B467" s="311">
        <f>SUM(B468:B482)</f>
        <v>8000</v>
      </c>
      <c r="C467" s="285">
        <f>SUM(C468:C482)</f>
        <v>8210</v>
      </c>
    </row>
    <row r="468" spans="1:3" ht="24.75" customHeight="1">
      <c r="A468" s="285" t="s">
        <v>66</v>
      </c>
      <c r="B468" s="311">
        <v>600</v>
      </c>
      <c r="C468" s="285">
        <v>600</v>
      </c>
    </row>
    <row r="469" spans="1:3" ht="24.75" customHeight="1">
      <c r="A469" s="285" t="s">
        <v>68</v>
      </c>
      <c r="B469" s="311">
        <v>1600</v>
      </c>
      <c r="C469" s="285">
        <v>1600</v>
      </c>
    </row>
    <row r="470" spans="1:3" ht="24.75" customHeight="1">
      <c r="A470" s="285" t="s">
        <v>62</v>
      </c>
      <c r="B470" s="311"/>
      <c r="C470" s="285"/>
    </row>
    <row r="471" spans="1:3" ht="24.75" customHeight="1">
      <c r="A471" s="285" t="s">
        <v>216</v>
      </c>
      <c r="B471" s="311">
        <v>2000</v>
      </c>
      <c r="C471" s="285">
        <v>2000</v>
      </c>
    </row>
    <row r="472" spans="1:3" ht="24.75" customHeight="1">
      <c r="A472" s="285" t="s">
        <v>218</v>
      </c>
      <c r="B472" s="311"/>
      <c r="C472" s="285"/>
    </row>
    <row r="473" spans="1:3" ht="24.75" customHeight="1">
      <c r="A473" s="285" t="s">
        <v>220</v>
      </c>
      <c r="B473" s="311"/>
      <c r="C473" s="285"/>
    </row>
    <row r="474" spans="1:3" ht="24.75" customHeight="1">
      <c r="A474" s="285" t="s">
        <v>222</v>
      </c>
      <c r="B474" s="311"/>
      <c r="C474" s="285">
        <v>30</v>
      </c>
    </row>
    <row r="475" spans="1:3" ht="24.75" customHeight="1">
      <c r="A475" s="285" t="s">
        <v>223</v>
      </c>
      <c r="B475" s="311">
        <v>300</v>
      </c>
      <c r="C475" s="285">
        <v>250</v>
      </c>
    </row>
    <row r="476" spans="1:3" ht="24.75" customHeight="1">
      <c r="A476" s="285" t="s">
        <v>225</v>
      </c>
      <c r="B476" s="311">
        <v>2100</v>
      </c>
      <c r="C476" s="285">
        <v>2500</v>
      </c>
    </row>
    <row r="477" spans="1:3" ht="24.75" customHeight="1">
      <c r="A477" s="285" t="s">
        <v>1306</v>
      </c>
      <c r="B477" s="311"/>
      <c r="C477" s="285"/>
    </row>
    <row r="478" spans="1:3" ht="24.75" customHeight="1">
      <c r="A478" s="285" t="s">
        <v>228</v>
      </c>
      <c r="B478" s="311"/>
      <c r="C478" s="285"/>
    </row>
    <row r="479" spans="1:3" ht="24.75" customHeight="1">
      <c r="A479" s="285" t="s">
        <v>1307</v>
      </c>
      <c r="B479" s="311">
        <v>200</v>
      </c>
      <c r="C479" s="285">
        <v>200</v>
      </c>
    </row>
    <row r="480" spans="1:3" ht="24.75" customHeight="1">
      <c r="A480" s="285" t="s">
        <v>930</v>
      </c>
      <c r="B480" s="311"/>
      <c r="C480" s="285"/>
    </row>
    <row r="481" spans="1:3" ht="24.75" customHeight="1">
      <c r="A481" s="285" t="s">
        <v>1308</v>
      </c>
      <c r="B481" s="311"/>
      <c r="C481" s="285"/>
    </row>
    <row r="482" spans="1:3" ht="24.75" customHeight="1">
      <c r="A482" s="285" t="s">
        <v>1309</v>
      </c>
      <c r="B482" s="311">
        <v>1200</v>
      </c>
      <c r="C482" s="285">
        <v>1030</v>
      </c>
    </row>
    <row r="483" spans="1:3" ht="24.75" customHeight="1">
      <c r="A483" s="285" t="s">
        <v>230</v>
      </c>
      <c r="B483" s="311">
        <f>SUM(B484:B490)</f>
        <v>200</v>
      </c>
      <c r="C483" s="285">
        <f>SUM(C484:C490)</f>
        <v>230</v>
      </c>
    </row>
    <row r="484" spans="1:3" ht="24.75" customHeight="1">
      <c r="A484" s="285" t="s">
        <v>66</v>
      </c>
      <c r="B484" s="311"/>
      <c r="C484" s="285"/>
    </row>
    <row r="485" spans="1:3" ht="24.75" customHeight="1">
      <c r="A485" s="285" t="s">
        <v>68</v>
      </c>
      <c r="B485" s="311"/>
      <c r="C485" s="285"/>
    </row>
    <row r="486" spans="1:3" ht="24.75" customHeight="1">
      <c r="A486" s="285" t="s">
        <v>62</v>
      </c>
      <c r="B486" s="311"/>
      <c r="C486" s="285"/>
    </row>
    <row r="487" spans="1:3" ht="24.75" customHeight="1">
      <c r="A487" s="285" t="s">
        <v>231</v>
      </c>
      <c r="B487" s="311"/>
      <c r="C487" s="285">
        <v>30</v>
      </c>
    </row>
    <row r="488" spans="1:3" ht="24.75" customHeight="1">
      <c r="A488" s="285" t="s">
        <v>233</v>
      </c>
      <c r="B488" s="311">
        <v>200</v>
      </c>
      <c r="C488" s="285">
        <v>200</v>
      </c>
    </row>
    <row r="489" spans="1:3" ht="24.75" customHeight="1">
      <c r="A489" s="285" t="s">
        <v>931</v>
      </c>
      <c r="B489" s="311"/>
      <c r="C489" s="285"/>
    </row>
    <row r="490" spans="1:3" ht="24.75" customHeight="1">
      <c r="A490" s="285" t="s">
        <v>235</v>
      </c>
      <c r="B490" s="311"/>
      <c r="C490" s="285"/>
    </row>
    <row r="491" spans="1:3" ht="24.75" customHeight="1">
      <c r="A491" s="285" t="s">
        <v>236</v>
      </c>
      <c r="B491" s="311">
        <f>SUM(B492:B501)</f>
        <v>1600</v>
      </c>
      <c r="C491" s="285">
        <f>SUM(C492:C501)</f>
        <v>1360</v>
      </c>
    </row>
    <row r="492" spans="1:3" ht="24.75" customHeight="1">
      <c r="A492" s="285" t="s">
        <v>66</v>
      </c>
      <c r="B492" s="311">
        <v>300</v>
      </c>
      <c r="C492" s="285">
        <v>300</v>
      </c>
    </row>
    <row r="493" spans="1:3" ht="24.75" customHeight="1">
      <c r="A493" s="285" t="s">
        <v>68</v>
      </c>
      <c r="B493" s="311">
        <v>400</v>
      </c>
      <c r="C493" s="285">
        <v>160</v>
      </c>
    </row>
    <row r="494" spans="1:3" ht="24.75" customHeight="1">
      <c r="A494" s="285" t="s">
        <v>62</v>
      </c>
      <c r="B494" s="311"/>
      <c r="C494" s="285"/>
    </row>
    <row r="495" spans="1:3" ht="24.75" customHeight="1">
      <c r="A495" s="285" t="s">
        <v>237</v>
      </c>
      <c r="B495" s="311"/>
      <c r="C495" s="285"/>
    </row>
    <row r="496" spans="1:3" ht="24.75" customHeight="1">
      <c r="A496" s="285" t="s">
        <v>238</v>
      </c>
      <c r="B496" s="311"/>
      <c r="C496" s="285"/>
    </row>
    <row r="497" spans="1:3" ht="24.75" customHeight="1">
      <c r="A497" s="285" t="s">
        <v>224</v>
      </c>
      <c r="B497" s="311"/>
      <c r="C497" s="285"/>
    </row>
    <row r="498" spans="1:3" ht="24.75" customHeight="1">
      <c r="A498" s="285" t="s">
        <v>226</v>
      </c>
      <c r="B498" s="311">
        <v>300</v>
      </c>
      <c r="C498" s="285">
        <v>300</v>
      </c>
    </row>
    <row r="499" spans="1:3" ht="24.75" customHeight="1">
      <c r="A499" s="285" t="s">
        <v>227</v>
      </c>
      <c r="B499" s="311">
        <v>600</v>
      </c>
      <c r="C499" s="285">
        <v>600</v>
      </c>
    </row>
    <row r="500" spans="1:3" ht="24.75" customHeight="1">
      <c r="A500" s="285" t="s">
        <v>932</v>
      </c>
      <c r="B500" s="311"/>
      <c r="C500" s="285"/>
    </row>
    <row r="501" spans="1:3" ht="24.75" customHeight="1">
      <c r="A501" s="285" t="s">
        <v>229</v>
      </c>
      <c r="B501" s="311"/>
      <c r="C501" s="285"/>
    </row>
    <row r="502" spans="1:3" ht="24.75" customHeight="1">
      <c r="A502" s="285" t="s">
        <v>1310</v>
      </c>
      <c r="B502" s="311">
        <f>SUM(B503:B510)</f>
        <v>0</v>
      </c>
      <c r="C502" s="285">
        <f>SUM(C503:C510)</f>
        <v>0</v>
      </c>
    </row>
    <row r="503" spans="1:3" ht="24.75" customHeight="1">
      <c r="A503" s="285" t="s">
        <v>933</v>
      </c>
      <c r="B503" s="311"/>
      <c r="C503" s="285"/>
    </row>
    <row r="504" spans="1:3" ht="24.75" customHeight="1">
      <c r="A504" s="285" t="s">
        <v>934</v>
      </c>
      <c r="B504" s="311"/>
      <c r="C504" s="285"/>
    </row>
    <row r="505" spans="1:3" ht="24.75" customHeight="1">
      <c r="A505" s="285" t="s">
        <v>935</v>
      </c>
      <c r="B505" s="311"/>
      <c r="C505" s="285"/>
    </row>
    <row r="506" spans="1:3" ht="24.75" customHeight="1">
      <c r="A506" s="285" t="s">
        <v>936</v>
      </c>
      <c r="B506" s="311"/>
      <c r="C506" s="285"/>
    </row>
    <row r="507" spans="1:3" ht="24.75" customHeight="1">
      <c r="A507" s="285" t="s">
        <v>937</v>
      </c>
      <c r="B507" s="311"/>
      <c r="C507" s="285"/>
    </row>
    <row r="508" spans="1:3" ht="24.75" customHeight="1">
      <c r="A508" s="285" t="s">
        <v>938</v>
      </c>
      <c r="B508" s="311"/>
      <c r="C508" s="285"/>
    </row>
    <row r="509" spans="1:3" ht="24.75" customHeight="1">
      <c r="A509" s="285" t="s">
        <v>939</v>
      </c>
      <c r="B509" s="311"/>
      <c r="C509" s="285"/>
    </row>
    <row r="510" spans="1:3" ht="24.75" customHeight="1">
      <c r="A510" s="285" t="s">
        <v>940</v>
      </c>
      <c r="B510" s="311"/>
      <c r="C510" s="285"/>
    </row>
    <row r="511" spans="1:3" ht="24.75" customHeight="1">
      <c r="A511" s="285" t="s">
        <v>941</v>
      </c>
      <c r="B511" s="311">
        <f>SUM(B512:B517)</f>
        <v>1000</v>
      </c>
      <c r="C511" s="285">
        <f>SUM(C512:C517)</f>
        <v>1000</v>
      </c>
    </row>
    <row r="512" spans="1:3" ht="24.75" customHeight="1">
      <c r="A512" s="285" t="s">
        <v>66</v>
      </c>
      <c r="B512" s="311"/>
      <c r="C512" s="285"/>
    </row>
    <row r="513" spans="1:3" ht="24.75" customHeight="1">
      <c r="A513" s="285" t="s">
        <v>68</v>
      </c>
      <c r="B513" s="311"/>
      <c r="C513" s="285"/>
    </row>
    <row r="514" spans="1:3" ht="24.75" customHeight="1">
      <c r="A514" s="285" t="s">
        <v>62</v>
      </c>
      <c r="B514" s="311"/>
      <c r="C514" s="285"/>
    </row>
    <row r="515" spans="1:3" ht="24.75" customHeight="1">
      <c r="A515" s="285" t="s">
        <v>232</v>
      </c>
      <c r="B515" s="311"/>
      <c r="C515" s="285"/>
    </row>
    <row r="516" spans="1:3" ht="24.75" customHeight="1">
      <c r="A516" s="285" t="s">
        <v>234</v>
      </c>
      <c r="B516" s="311">
        <v>1000</v>
      </c>
      <c r="C516" s="285">
        <v>1000</v>
      </c>
    </row>
    <row r="517" spans="1:3" ht="24.75" customHeight="1">
      <c r="A517" s="285" t="s">
        <v>942</v>
      </c>
      <c r="B517" s="311"/>
      <c r="C517" s="285"/>
    </row>
    <row r="518" spans="1:3" ht="24.75" customHeight="1">
      <c r="A518" s="285" t="s">
        <v>239</v>
      </c>
      <c r="B518" s="311">
        <f>SUM(B519:B521)</f>
        <v>0</v>
      </c>
      <c r="C518" s="285">
        <f>SUM(C519:C521)</f>
        <v>0</v>
      </c>
    </row>
    <row r="519" spans="1:3" ht="24.75" customHeight="1">
      <c r="A519" s="285" t="s">
        <v>240</v>
      </c>
      <c r="B519" s="311"/>
      <c r="C519" s="285"/>
    </row>
    <row r="520" spans="1:3" ht="24.75" customHeight="1">
      <c r="A520" s="285" t="s">
        <v>242</v>
      </c>
      <c r="B520" s="311"/>
      <c r="C520" s="285"/>
    </row>
    <row r="521" spans="1:3" ht="24.75" customHeight="1">
      <c r="A521" s="285" t="s">
        <v>244</v>
      </c>
      <c r="B521" s="311"/>
      <c r="C521" s="285"/>
    </row>
    <row r="522" spans="1:3" ht="24.75" customHeight="1">
      <c r="A522" s="285" t="s">
        <v>943</v>
      </c>
      <c r="B522" s="311">
        <f>B523+B537+B545+B547+B556+B560+B570+B578+B585+B592+B601+B606+B609+B612+B615+B618+B621+B625+B630+B638</f>
        <v>155000</v>
      </c>
      <c r="C522" s="285">
        <f>C523+C537+C545+C547+C556+C560+C570+C578+C585+C592+C601+C606+C609+C612+C615+C618+C621+C625+C630+C638</f>
        <v>155000</v>
      </c>
    </row>
    <row r="523" spans="1:3" ht="24.75" customHeight="1">
      <c r="A523" s="285" t="s">
        <v>245</v>
      </c>
      <c r="B523" s="311">
        <f>SUM(B524:B536)</f>
        <v>4420</v>
      </c>
      <c r="C523" s="285">
        <f>SUM(C524:C536)</f>
        <v>4520</v>
      </c>
    </row>
    <row r="524" spans="1:3" ht="24.75" customHeight="1">
      <c r="A524" s="285" t="s">
        <v>66</v>
      </c>
      <c r="B524" s="311">
        <v>1300</v>
      </c>
      <c r="C524" s="285">
        <v>1100</v>
      </c>
    </row>
    <row r="525" spans="1:3" ht="24.75" customHeight="1">
      <c r="A525" s="285" t="s">
        <v>68</v>
      </c>
      <c r="B525" s="311">
        <v>1400</v>
      </c>
      <c r="C525" s="285">
        <v>1600</v>
      </c>
    </row>
    <row r="526" spans="1:3" ht="24.75" customHeight="1">
      <c r="A526" s="285" t="s">
        <v>62</v>
      </c>
      <c r="B526" s="311"/>
      <c r="C526" s="285"/>
    </row>
    <row r="527" spans="1:3" ht="24.75" customHeight="1">
      <c r="A527" s="285" t="s">
        <v>246</v>
      </c>
      <c r="B527" s="311"/>
      <c r="C527" s="285"/>
    </row>
    <row r="528" spans="1:3" ht="24.75" customHeight="1">
      <c r="A528" s="285" t="s">
        <v>248</v>
      </c>
      <c r="B528" s="311">
        <v>100</v>
      </c>
      <c r="C528" s="285">
        <v>100</v>
      </c>
    </row>
    <row r="529" spans="1:3" ht="24.75" customHeight="1">
      <c r="A529" s="285" t="s">
        <v>250</v>
      </c>
      <c r="B529" s="311"/>
      <c r="C529" s="285"/>
    </row>
    <row r="530" spans="1:3" ht="24.75" customHeight="1">
      <c r="A530" s="285" t="s">
        <v>251</v>
      </c>
      <c r="B530" s="311"/>
      <c r="C530" s="285"/>
    </row>
    <row r="531" spans="1:3" ht="24.75" customHeight="1">
      <c r="A531" s="285" t="s">
        <v>94</v>
      </c>
      <c r="B531" s="311"/>
      <c r="C531" s="285"/>
    </row>
    <row r="532" spans="1:3" ht="24.75" customHeight="1">
      <c r="A532" s="285" t="s">
        <v>254</v>
      </c>
      <c r="B532" s="311"/>
      <c r="C532" s="285"/>
    </row>
    <row r="533" spans="1:3" ht="24.75" customHeight="1">
      <c r="A533" s="285" t="s">
        <v>944</v>
      </c>
      <c r="B533" s="311"/>
      <c r="C533" s="285"/>
    </row>
    <row r="534" spans="1:3" ht="24.75" customHeight="1">
      <c r="A534" s="285" t="s">
        <v>257</v>
      </c>
      <c r="B534" s="311">
        <v>1500</v>
      </c>
      <c r="C534" s="285">
        <v>1600</v>
      </c>
    </row>
    <row r="535" spans="1:3" ht="24.75" customHeight="1">
      <c r="A535" s="285" t="s">
        <v>255</v>
      </c>
      <c r="B535" s="311">
        <v>120</v>
      </c>
      <c r="C535" s="285">
        <v>120</v>
      </c>
    </row>
    <row r="536" spans="1:3" ht="24.75" customHeight="1">
      <c r="A536" s="285" t="s">
        <v>241</v>
      </c>
      <c r="B536" s="311"/>
      <c r="C536" s="285"/>
    </row>
    <row r="537" spans="1:3" ht="24.75" customHeight="1">
      <c r="A537" s="285" t="s">
        <v>243</v>
      </c>
      <c r="B537" s="311">
        <f>SUM(B538:B544)</f>
        <v>17320</v>
      </c>
      <c r="C537" s="285">
        <f>SUM(C538:C544)</f>
        <v>25120</v>
      </c>
    </row>
    <row r="538" spans="1:3" ht="24.75" customHeight="1">
      <c r="A538" s="285" t="s">
        <v>66</v>
      </c>
      <c r="B538" s="311">
        <v>500</v>
      </c>
      <c r="C538" s="285">
        <v>600</v>
      </c>
    </row>
    <row r="539" spans="1:3" ht="24.75" customHeight="1">
      <c r="A539" s="285" t="s">
        <v>68</v>
      </c>
      <c r="B539" s="311">
        <v>320</v>
      </c>
      <c r="C539" s="285">
        <v>320</v>
      </c>
    </row>
    <row r="540" spans="1:3" ht="24.75" customHeight="1">
      <c r="A540" s="285" t="s">
        <v>62</v>
      </c>
      <c r="B540" s="311"/>
      <c r="C540" s="285"/>
    </row>
    <row r="541" spans="1:3" ht="24.75" customHeight="1">
      <c r="A541" s="285" t="s">
        <v>247</v>
      </c>
      <c r="B541" s="311">
        <v>900</v>
      </c>
      <c r="C541" s="285">
        <v>700</v>
      </c>
    </row>
    <row r="542" spans="1:3" ht="24.75" customHeight="1">
      <c r="A542" s="285" t="s">
        <v>945</v>
      </c>
      <c r="B542" s="311"/>
      <c r="C542" s="285"/>
    </row>
    <row r="543" spans="1:3" ht="24.75" customHeight="1">
      <c r="A543" s="285" t="s">
        <v>249</v>
      </c>
      <c r="B543" s="311">
        <v>15000</v>
      </c>
      <c r="C543" s="285">
        <v>23000</v>
      </c>
    </row>
    <row r="544" spans="1:3" ht="24.75" customHeight="1">
      <c r="A544" s="285" t="s">
        <v>252</v>
      </c>
      <c r="B544" s="311">
        <v>600</v>
      </c>
      <c r="C544" s="285">
        <v>500</v>
      </c>
    </row>
    <row r="545" spans="1:3" ht="24.75" customHeight="1">
      <c r="A545" s="285" t="s">
        <v>946</v>
      </c>
      <c r="B545" s="311">
        <f>B546</f>
        <v>0</v>
      </c>
      <c r="C545" s="285">
        <f>C546</f>
        <v>0</v>
      </c>
    </row>
    <row r="546" spans="1:3" ht="24.75" customHeight="1">
      <c r="A546" s="285" t="s">
        <v>947</v>
      </c>
      <c r="B546" s="311"/>
      <c r="C546" s="285"/>
    </row>
    <row r="547" spans="1:3" ht="24.75" customHeight="1">
      <c r="A547" s="285" t="s">
        <v>948</v>
      </c>
      <c r="B547" s="311">
        <f>SUM(B548:B555)</f>
        <v>84600</v>
      </c>
      <c r="C547" s="285">
        <f>SUM(C548:C555)</f>
        <v>86400</v>
      </c>
    </row>
    <row r="548" spans="1:3" ht="24.75" customHeight="1">
      <c r="A548" s="285" t="s">
        <v>260</v>
      </c>
      <c r="B548" s="311">
        <v>400</v>
      </c>
      <c r="C548" s="285">
        <v>400</v>
      </c>
    </row>
    <row r="549" spans="1:3" ht="24.75" customHeight="1">
      <c r="A549" s="285" t="s">
        <v>949</v>
      </c>
      <c r="B549" s="311"/>
      <c r="C549" s="285"/>
    </row>
    <row r="550" spans="1:3" ht="24.75" customHeight="1">
      <c r="A550" s="285" t="s">
        <v>950</v>
      </c>
      <c r="B550" s="311"/>
      <c r="C550" s="285"/>
    </row>
    <row r="551" spans="1:3" ht="24.75" customHeight="1">
      <c r="A551" s="285" t="s">
        <v>951</v>
      </c>
      <c r="B551" s="311"/>
      <c r="C551" s="285"/>
    </row>
    <row r="552" spans="1:3" ht="24.75" customHeight="1">
      <c r="A552" s="285" t="s">
        <v>262</v>
      </c>
      <c r="B552" s="311">
        <v>18000</v>
      </c>
      <c r="C552" s="285">
        <v>19000</v>
      </c>
    </row>
    <row r="553" spans="1:3" ht="24.75" customHeight="1">
      <c r="A553" s="285" t="s">
        <v>253</v>
      </c>
      <c r="B553" s="311">
        <v>6200</v>
      </c>
      <c r="C553" s="285">
        <v>5000</v>
      </c>
    </row>
    <row r="554" spans="1:3" ht="24.75" customHeight="1">
      <c r="A554" s="285" t="s">
        <v>952</v>
      </c>
      <c r="B554" s="311">
        <v>60000</v>
      </c>
      <c r="C554" s="285">
        <v>62000</v>
      </c>
    </row>
    <row r="555" spans="1:3" ht="24.75" customHeight="1">
      <c r="A555" s="285" t="s">
        <v>953</v>
      </c>
      <c r="B555" s="311"/>
      <c r="C555" s="285"/>
    </row>
    <row r="556" spans="1:3" ht="24.75" customHeight="1">
      <c r="A556" s="285" t="s">
        <v>954</v>
      </c>
      <c r="B556" s="311">
        <f>SUM(B557:B559)</f>
        <v>0</v>
      </c>
      <c r="C556" s="285">
        <f>SUM(C557:C559)</f>
        <v>0</v>
      </c>
    </row>
    <row r="557" spans="1:3" ht="24.75" customHeight="1">
      <c r="A557" s="285" t="s">
        <v>955</v>
      </c>
      <c r="B557" s="311"/>
      <c r="C557" s="285"/>
    </row>
    <row r="558" spans="1:3" ht="24.75" customHeight="1">
      <c r="A558" s="285" t="s">
        <v>956</v>
      </c>
      <c r="B558" s="311"/>
      <c r="C558" s="285"/>
    </row>
    <row r="559" spans="1:3" ht="24.75" customHeight="1">
      <c r="A559" s="285" t="s">
        <v>957</v>
      </c>
      <c r="B559" s="311"/>
      <c r="C559" s="285"/>
    </row>
    <row r="560" spans="1:3" ht="24.75" customHeight="1">
      <c r="A560" s="285" t="s">
        <v>263</v>
      </c>
      <c r="B560" s="311">
        <f>SUM(B561:B569)</f>
        <v>13300</v>
      </c>
      <c r="C560" s="285">
        <f>SUM(C561:C569)</f>
        <v>5900</v>
      </c>
    </row>
    <row r="561" spans="1:3" ht="24.75" customHeight="1">
      <c r="A561" s="285" t="s">
        <v>958</v>
      </c>
      <c r="B561" s="311">
        <v>1000</v>
      </c>
      <c r="C561" s="285">
        <v>1400</v>
      </c>
    </row>
    <row r="562" spans="1:3" ht="24.75" customHeight="1">
      <c r="A562" s="285" t="s">
        <v>959</v>
      </c>
      <c r="B562" s="311"/>
      <c r="C562" s="285"/>
    </row>
    <row r="563" spans="1:3" ht="24.75" customHeight="1">
      <c r="A563" s="285" t="s">
        <v>265</v>
      </c>
      <c r="B563" s="311">
        <v>10000</v>
      </c>
      <c r="C563" s="285">
        <v>3000</v>
      </c>
    </row>
    <row r="564" spans="1:3" ht="24.75" customHeight="1">
      <c r="A564" s="285" t="s">
        <v>267</v>
      </c>
      <c r="B564" s="311">
        <v>2300</v>
      </c>
      <c r="C564" s="285">
        <v>1500</v>
      </c>
    </row>
    <row r="565" spans="1:3" ht="24.75" customHeight="1">
      <c r="A565" s="285" t="s">
        <v>960</v>
      </c>
      <c r="B565" s="311"/>
      <c r="C565" s="285"/>
    </row>
    <row r="566" spans="1:3" ht="24.75" customHeight="1">
      <c r="A566" s="285" t="s">
        <v>269</v>
      </c>
      <c r="B566" s="311"/>
      <c r="C566" s="285"/>
    </row>
    <row r="567" spans="1:3" ht="24.75" customHeight="1">
      <c r="A567" s="285" t="s">
        <v>271</v>
      </c>
      <c r="B567" s="311"/>
      <c r="C567" s="285"/>
    </row>
    <row r="568" spans="1:3" ht="24.75" customHeight="1">
      <c r="A568" s="285" t="s">
        <v>961</v>
      </c>
      <c r="B568" s="311"/>
      <c r="C568" s="285"/>
    </row>
    <row r="569" spans="1:3" ht="24.75" customHeight="1">
      <c r="A569" s="285" t="s">
        <v>273</v>
      </c>
      <c r="B569" s="311"/>
      <c r="C569" s="285"/>
    </row>
    <row r="570" spans="1:3" ht="24.75" customHeight="1">
      <c r="A570" s="285" t="s">
        <v>275</v>
      </c>
      <c r="B570" s="311">
        <f>SUM(B571:B577)</f>
        <v>4900</v>
      </c>
      <c r="C570" s="285">
        <f>SUM(C571:C577)</f>
        <v>4910</v>
      </c>
    </row>
    <row r="571" spans="1:3" ht="24.75" customHeight="1">
      <c r="A571" s="285" t="s">
        <v>277</v>
      </c>
      <c r="B571" s="311">
        <v>1000</v>
      </c>
      <c r="C571" s="285">
        <v>950</v>
      </c>
    </row>
    <row r="572" spans="1:3" ht="24.75" customHeight="1">
      <c r="A572" s="285" t="s">
        <v>279</v>
      </c>
      <c r="B572" s="311">
        <v>1300</v>
      </c>
      <c r="C572" s="285">
        <v>1000</v>
      </c>
    </row>
    <row r="573" spans="1:3" ht="24.75" customHeight="1">
      <c r="A573" s="285" t="s">
        <v>280</v>
      </c>
      <c r="B573" s="311">
        <v>200</v>
      </c>
      <c r="C573" s="285">
        <v>160</v>
      </c>
    </row>
    <row r="574" spans="1:3" ht="24.75" customHeight="1">
      <c r="A574" s="285" t="s">
        <v>282</v>
      </c>
      <c r="B574" s="311"/>
      <c r="C574" s="285"/>
    </row>
    <row r="575" spans="1:3" ht="24.75" customHeight="1">
      <c r="A575" s="285" t="s">
        <v>258</v>
      </c>
      <c r="B575" s="311">
        <v>400</v>
      </c>
      <c r="C575" s="285">
        <v>400</v>
      </c>
    </row>
    <row r="576" spans="1:3" ht="24.75" customHeight="1">
      <c r="A576" s="285" t="s">
        <v>962</v>
      </c>
      <c r="B576" s="314"/>
      <c r="C576" s="285"/>
    </row>
    <row r="577" spans="1:3" ht="24.75" customHeight="1">
      <c r="A577" s="285" t="s">
        <v>259</v>
      </c>
      <c r="B577" s="314">
        <v>2000</v>
      </c>
      <c r="C577" s="285">
        <v>2400</v>
      </c>
    </row>
    <row r="578" spans="1:3" ht="24.75" customHeight="1">
      <c r="A578" s="285" t="s">
        <v>261</v>
      </c>
      <c r="B578" s="311">
        <f>SUM(B579:B584)</f>
        <v>15000</v>
      </c>
      <c r="C578" s="285">
        <f>SUM(C579:C584)</f>
        <v>13000</v>
      </c>
    </row>
    <row r="579" spans="1:3" ht="24.75" customHeight="1">
      <c r="A579" s="285" t="s">
        <v>963</v>
      </c>
      <c r="B579" s="311">
        <v>900</v>
      </c>
      <c r="C579" s="285">
        <v>400</v>
      </c>
    </row>
    <row r="580" spans="1:3" ht="24.75" customHeight="1">
      <c r="A580" s="285" t="s">
        <v>964</v>
      </c>
      <c r="B580" s="311">
        <v>12000</v>
      </c>
      <c r="C580" s="285">
        <v>11000</v>
      </c>
    </row>
    <row r="581" spans="1:3" ht="24.75" customHeight="1">
      <c r="A581" s="285" t="s">
        <v>264</v>
      </c>
      <c r="B581" s="311">
        <v>1000</v>
      </c>
      <c r="C581" s="285">
        <v>1000</v>
      </c>
    </row>
    <row r="582" spans="1:3" ht="24.75" customHeight="1">
      <c r="A582" s="285" t="s">
        <v>965</v>
      </c>
      <c r="B582" s="311"/>
      <c r="C582" s="285"/>
    </row>
    <row r="583" spans="1:3" ht="24.75" customHeight="1">
      <c r="A583" s="285" t="s">
        <v>966</v>
      </c>
      <c r="B583" s="314">
        <v>1100</v>
      </c>
      <c r="C583" s="285"/>
    </row>
    <row r="584" spans="1:3" ht="24.75" customHeight="1">
      <c r="A584" s="285" t="s">
        <v>967</v>
      </c>
      <c r="B584" s="314"/>
      <c r="C584" s="285">
        <v>600</v>
      </c>
    </row>
    <row r="585" spans="1:3" ht="24.75" customHeight="1">
      <c r="A585" s="285" t="s">
        <v>266</v>
      </c>
      <c r="B585" s="314">
        <f>SUM(B586:B591)</f>
        <v>1800</v>
      </c>
      <c r="C585" s="285">
        <f>SUM(C586:C591)</f>
        <v>2140</v>
      </c>
    </row>
    <row r="586" spans="1:3" ht="24.75" customHeight="1">
      <c r="A586" s="285" t="s">
        <v>968</v>
      </c>
      <c r="B586" s="311"/>
      <c r="C586" s="285">
        <v>10</v>
      </c>
    </row>
    <row r="587" spans="1:3" ht="24.75" customHeight="1">
      <c r="A587" s="285" t="s">
        <v>268</v>
      </c>
      <c r="B587" s="311">
        <v>1500</v>
      </c>
      <c r="C587" s="285">
        <v>1800</v>
      </c>
    </row>
    <row r="588" spans="1:3" ht="24.75" customHeight="1">
      <c r="A588" s="285" t="s">
        <v>270</v>
      </c>
      <c r="B588" s="311"/>
      <c r="C588" s="285"/>
    </row>
    <row r="589" spans="1:3" ht="24.75" customHeight="1">
      <c r="A589" s="285" t="s">
        <v>272</v>
      </c>
      <c r="B589" s="311"/>
      <c r="C589" s="285"/>
    </row>
    <row r="590" spans="1:3" ht="24.75" customHeight="1">
      <c r="A590" s="285" t="s">
        <v>274</v>
      </c>
      <c r="B590" s="311">
        <v>300</v>
      </c>
      <c r="C590" s="285">
        <v>300</v>
      </c>
    </row>
    <row r="591" spans="1:3" ht="24.75" customHeight="1">
      <c r="A591" s="285" t="s">
        <v>276</v>
      </c>
      <c r="B591" s="311"/>
      <c r="C591" s="285">
        <v>30</v>
      </c>
    </row>
    <row r="592" spans="1:3" ht="24.75" customHeight="1">
      <c r="A592" s="285" t="s">
        <v>278</v>
      </c>
      <c r="B592" s="311">
        <f>SUM(B593:B600)</f>
        <v>4700</v>
      </c>
      <c r="C592" s="285">
        <f>SUM(C593:C600)</f>
        <v>3870</v>
      </c>
    </row>
    <row r="593" spans="1:3" ht="24.75" customHeight="1">
      <c r="A593" s="285" t="s">
        <v>66</v>
      </c>
      <c r="B593" s="311">
        <v>200</v>
      </c>
      <c r="C593" s="285">
        <v>200</v>
      </c>
    </row>
    <row r="594" spans="1:3" ht="24.75" customHeight="1">
      <c r="A594" s="285" t="s">
        <v>68</v>
      </c>
      <c r="B594" s="311"/>
      <c r="C594" s="285"/>
    </row>
    <row r="595" spans="1:3" ht="24.75" customHeight="1">
      <c r="A595" s="285" t="s">
        <v>62</v>
      </c>
      <c r="B595" s="311"/>
      <c r="C595" s="285"/>
    </row>
    <row r="596" spans="1:3" ht="24.75" customHeight="1">
      <c r="A596" s="285" t="s">
        <v>284</v>
      </c>
      <c r="B596" s="311">
        <v>300</v>
      </c>
      <c r="C596" s="285">
        <v>400</v>
      </c>
    </row>
    <row r="597" spans="1:3" ht="24.75" customHeight="1">
      <c r="A597" s="285" t="s">
        <v>286</v>
      </c>
      <c r="B597" s="311">
        <v>2000</v>
      </c>
      <c r="C597" s="285">
        <v>1000</v>
      </c>
    </row>
    <row r="598" spans="1:3" ht="24.75" customHeight="1">
      <c r="A598" s="285" t="s">
        <v>288</v>
      </c>
      <c r="B598" s="311"/>
      <c r="C598" s="285">
        <v>10</v>
      </c>
    </row>
    <row r="599" spans="1:3" ht="24.75" customHeight="1">
      <c r="A599" s="285" t="s">
        <v>281</v>
      </c>
      <c r="B599" s="311">
        <v>2000</v>
      </c>
      <c r="C599" s="285">
        <v>2000</v>
      </c>
    </row>
    <row r="600" spans="1:3" ht="24.75" customHeight="1">
      <c r="A600" s="285" t="s">
        <v>290</v>
      </c>
      <c r="B600" s="311">
        <v>200</v>
      </c>
      <c r="C600" s="285">
        <v>260</v>
      </c>
    </row>
    <row r="601" spans="1:3" ht="24.75" customHeight="1">
      <c r="A601" s="285" t="s">
        <v>292</v>
      </c>
      <c r="B601" s="311">
        <f>SUM(B602:B605)</f>
        <v>210</v>
      </c>
      <c r="C601" s="285">
        <f>SUM(C602:C605)</f>
        <v>160</v>
      </c>
    </row>
    <row r="602" spans="1:3" ht="24.75" customHeight="1">
      <c r="A602" s="285" t="s">
        <v>66</v>
      </c>
      <c r="B602" s="311">
        <v>200</v>
      </c>
      <c r="C602" s="285">
        <v>150</v>
      </c>
    </row>
    <row r="603" spans="1:3" ht="24.75" customHeight="1">
      <c r="A603" s="285" t="s">
        <v>68</v>
      </c>
      <c r="B603" s="311">
        <v>10</v>
      </c>
      <c r="C603" s="285">
        <v>10</v>
      </c>
    </row>
    <row r="604" spans="1:3" ht="24.75" customHeight="1">
      <c r="A604" s="285" t="s">
        <v>62</v>
      </c>
      <c r="B604" s="311"/>
      <c r="C604" s="285"/>
    </row>
    <row r="605" spans="1:3" ht="24.75" customHeight="1">
      <c r="A605" s="285" t="s">
        <v>293</v>
      </c>
      <c r="B605" s="311"/>
      <c r="C605" s="285"/>
    </row>
    <row r="606" spans="1:3" ht="24.75" customHeight="1">
      <c r="A606" s="285" t="s">
        <v>295</v>
      </c>
      <c r="B606" s="311">
        <f>SUM(B607:B608)</f>
        <v>5000</v>
      </c>
      <c r="C606" s="285">
        <f>SUM(C607:C608)</f>
        <v>4000</v>
      </c>
    </row>
    <row r="607" spans="1:3" ht="24.75" customHeight="1">
      <c r="A607" s="285" t="s">
        <v>297</v>
      </c>
      <c r="B607" s="311">
        <v>5000</v>
      </c>
      <c r="C607" s="285">
        <v>4000</v>
      </c>
    </row>
    <row r="608" spans="1:3" ht="24.75" customHeight="1">
      <c r="A608" s="285" t="s">
        <v>969</v>
      </c>
      <c r="B608" s="311"/>
      <c r="C608" s="285"/>
    </row>
    <row r="609" spans="1:3" ht="24.75" customHeight="1">
      <c r="A609" s="285" t="s">
        <v>299</v>
      </c>
      <c r="B609" s="311">
        <f>SUM(B610:B611)</f>
        <v>1220</v>
      </c>
      <c r="C609" s="285">
        <f>SUM(C610:C611)</f>
        <v>1310</v>
      </c>
    </row>
    <row r="610" spans="1:3" ht="24.75" customHeight="1">
      <c r="A610" s="285" t="s">
        <v>283</v>
      </c>
      <c r="B610" s="311">
        <v>1200</v>
      </c>
      <c r="C610" s="285">
        <v>1300</v>
      </c>
    </row>
    <row r="611" spans="1:3" ht="24.75" customHeight="1">
      <c r="A611" s="285" t="s">
        <v>285</v>
      </c>
      <c r="B611" s="311">
        <v>20</v>
      </c>
      <c r="C611" s="285">
        <v>10</v>
      </c>
    </row>
    <row r="612" spans="1:3" ht="24.75" customHeight="1">
      <c r="A612" s="285" t="s">
        <v>970</v>
      </c>
      <c r="B612" s="311">
        <f>SUM(B613:B614)</f>
        <v>80</v>
      </c>
      <c r="C612" s="285">
        <f>SUM(C613:C614)</f>
        <v>100</v>
      </c>
    </row>
    <row r="613" spans="1:3" ht="24.75" customHeight="1">
      <c r="A613" s="285" t="s">
        <v>971</v>
      </c>
      <c r="B613" s="311">
        <v>80</v>
      </c>
      <c r="C613" s="285">
        <v>100</v>
      </c>
    </row>
    <row r="614" spans="1:3" ht="24.75" customHeight="1">
      <c r="A614" s="285" t="s">
        <v>972</v>
      </c>
      <c r="B614" s="311"/>
      <c r="C614" s="285"/>
    </row>
    <row r="615" spans="1:3" ht="24.75" customHeight="1">
      <c r="A615" s="285" t="s">
        <v>973</v>
      </c>
      <c r="B615" s="311">
        <f>SUM(B616:B617)</f>
        <v>0</v>
      </c>
      <c r="C615" s="285">
        <f>SUM(C616:C617)</f>
        <v>0</v>
      </c>
    </row>
    <row r="616" spans="1:3" ht="24.75" customHeight="1">
      <c r="A616" s="285" t="s">
        <v>1311</v>
      </c>
      <c r="B616" s="311"/>
      <c r="C616" s="285"/>
    </row>
    <row r="617" spans="1:3" ht="24.75" customHeight="1">
      <c r="A617" s="285" t="s">
        <v>974</v>
      </c>
      <c r="B617" s="311"/>
      <c r="C617" s="285"/>
    </row>
    <row r="618" spans="1:3" ht="24.75" customHeight="1">
      <c r="A618" s="285" t="s">
        <v>287</v>
      </c>
      <c r="B618" s="311">
        <f>SUM(B619:B620)</f>
        <v>50</v>
      </c>
      <c r="C618" s="285">
        <f>SUM(C619:C620)</f>
        <v>100</v>
      </c>
    </row>
    <row r="619" spans="1:3" ht="24.75" customHeight="1">
      <c r="A619" s="285" t="s">
        <v>289</v>
      </c>
      <c r="B619" s="311">
        <v>50</v>
      </c>
      <c r="C619" s="285">
        <v>100</v>
      </c>
    </row>
    <row r="620" spans="1:3" ht="24.75" customHeight="1">
      <c r="A620" s="285" t="s">
        <v>975</v>
      </c>
      <c r="B620" s="311"/>
      <c r="C620" s="285"/>
    </row>
    <row r="621" spans="1:3" ht="24.75" customHeight="1">
      <c r="A621" s="285" t="s">
        <v>976</v>
      </c>
      <c r="B621" s="311">
        <f>SUM(B622:B624)</f>
        <v>600</v>
      </c>
      <c r="C621" s="285">
        <f>SUM(C622:C624)</f>
        <v>750</v>
      </c>
    </row>
    <row r="622" spans="1:3" ht="24.75" customHeight="1">
      <c r="A622" s="285" t="s">
        <v>977</v>
      </c>
      <c r="B622" s="311"/>
      <c r="C622" s="285"/>
    </row>
    <row r="623" spans="1:3" ht="24.75" customHeight="1">
      <c r="A623" s="285" t="s">
        <v>256</v>
      </c>
      <c r="B623" s="311">
        <v>600</v>
      </c>
      <c r="C623" s="285">
        <v>750</v>
      </c>
    </row>
    <row r="624" spans="1:3" ht="24.75" customHeight="1">
      <c r="A624" s="285" t="s">
        <v>978</v>
      </c>
      <c r="B624" s="311"/>
      <c r="C624" s="285"/>
    </row>
    <row r="625" spans="1:3" ht="24.75" customHeight="1">
      <c r="A625" s="285" t="s">
        <v>979</v>
      </c>
      <c r="B625" s="311">
        <f>SUM(B626:B629)</f>
        <v>0</v>
      </c>
      <c r="C625" s="285">
        <f>SUM(C626:C629)</f>
        <v>0</v>
      </c>
    </row>
    <row r="626" spans="1:3" ht="24.75" customHeight="1">
      <c r="A626" s="285" t="s">
        <v>980</v>
      </c>
      <c r="B626" s="311"/>
      <c r="C626" s="285"/>
    </row>
    <row r="627" spans="1:3" ht="24.75" customHeight="1">
      <c r="A627" s="285" t="s">
        <v>981</v>
      </c>
      <c r="B627" s="311"/>
      <c r="C627" s="285"/>
    </row>
    <row r="628" spans="1:3" ht="24.75" customHeight="1">
      <c r="A628" s="285" t="s">
        <v>982</v>
      </c>
      <c r="B628" s="311"/>
      <c r="C628" s="285"/>
    </row>
    <row r="629" spans="1:3" ht="24.75" customHeight="1">
      <c r="A629" s="285" t="s">
        <v>983</v>
      </c>
      <c r="B629" s="314"/>
      <c r="C629" s="285"/>
    </row>
    <row r="630" spans="1:3" ht="24.75" customHeight="1">
      <c r="A630" s="303" t="s">
        <v>984</v>
      </c>
      <c r="B630" s="311">
        <f>SUM(B631:B637)</f>
        <v>400</v>
      </c>
      <c r="C630" s="285">
        <f>SUM(C631:C637)</f>
        <v>1300</v>
      </c>
    </row>
    <row r="631" spans="1:3" ht="24.75" customHeight="1">
      <c r="A631" s="285" t="s">
        <v>851</v>
      </c>
      <c r="B631" s="311"/>
      <c r="C631" s="285"/>
    </row>
    <row r="632" spans="1:3" ht="24.75" customHeight="1">
      <c r="A632" s="285" t="s">
        <v>852</v>
      </c>
      <c r="B632" s="311"/>
      <c r="C632" s="285"/>
    </row>
    <row r="633" spans="1:3" ht="24.75" customHeight="1">
      <c r="A633" s="285" t="s">
        <v>853</v>
      </c>
      <c r="B633" s="311"/>
      <c r="C633" s="285"/>
    </row>
    <row r="634" spans="1:3" ht="24.75" customHeight="1">
      <c r="A634" s="285" t="s">
        <v>985</v>
      </c>
      <c r="B634" s="311">
        <v>400</v>
      </c>
      <c r="C634" s="285">
        <v>500</v>
      </c>
    </row>
    <row r="635" spans="1:3" ht="24.75" customHeight="1">
      <c r="A635" s="285" t="s">
        <v>986</v>
      </c>
      <c r="B635" s="311"/>
      <c r="C635" s="285"/>
    </row>
    <row r="636" spans="1:3" ht="24.75" customHeight="1">
      <c r="A636" s="285" t="s">
        <v>803</v>
      </c>
      <c r="B636" s="311"/>
      <c r="C636" s="285"/>
    </row>
    <row r="637" spans="1:3" ht="24.75" customHeight="1">
      <c r="A637" s="285" t="s">
        <v>987</v>
      </c>
      <c r="B637" s="311"/>
      <c r="C637" s="285">
        <v>800</v>
      </c>
    </row>
    <row r="638" spans="1:3" ht="24.75" customHeight="1">
      <c r="A638" s="285" t="s">
        <v>291</v>
      </c>
      <c r="B638" s="311">
        <v>1400</v>
      </c>
      <c r="C638" s="285">
        <v>1420</v>
      </c>
    </row>
    <row r="639" spans="1:3" ht="24.75" customHeight="1">
      <c r="A639" s="285" t="s">
        <v>1312</v>
      </c>
      <c r="B639" s="311">
        <f>B640+B645+B658+B662+B674+B677+B681+B686+B690+B694+B697+B706+B708</f>
        <v>46000</v>
      </c>
      <c r="C639" s="285">
        <f>C640+C645+C658+C662+C674+C677+C681+C686+C690+C694+C697+C706+C708</f>
        <v>40000</v>
      </c>
    </row>
    <row r="640" spans="1:3" ht="24.75" customHeight="1">
      <c r="A640" s="285" t="s">
        <v>1313</v>
      </c>
      <c r="B640" s="311">
        <f>SUM(B641:B644)</f>
        <v>1760</v>
      </c>
      <c r="C640" s="285">
        <f>SUM(C641:C644)</f>
        <v>1360</v>
      </c>
    </row>
    <row r="641" spans="1:3" ht="24.75" customHeight="1">
      <c r="A641" s="285" t="s">
        <v>66</v>
      </c>
      <c r="B641" s="311">
        <v>1500</v>
      </c>
      <c r="C641" s="285">
        <v>1100</v>
      </c>
    </row>
    <row r="642" spans="1:3" ht="24.75" customHeight="1">
      <c r="A642" s="285" t="s">
        <v>68</v>
      </c>
      <c r="B642" s="311">
        <v>200</v>
      </c>
      <c r="C642" s="285">
        <v>200</v>
      </c>
    </row>
    <row r="643" spans="1:3" ht="24.75" customHeight="1">
      <c r="A643" s="285" t="s">
        <v>62</v>
      </c>
      <c r="B643" s="311"/>
      <c r="C643" s="285"/>
    </row>
    <row r="644" spans="1:3" ht="24.75" customHeight="1">
      <c r="A644" s="285" t="s">
        <v>1314</v>
      </c>
      <c r="B644" s="311">
        <v>60</v>
      </c>
      <c r="C644" s="285">
        <v>60</v>
      </c>
    </row>
    <row r="645" spans="1:3" ht="24.75" customHeight="1">
      <c r="A645" s="285" t="s">
        <v>294</v>
      </c>
      <c r="B645" s="311">
        <f>SUM(B646:B657)</f>
        <v>2950</v>
      </c>
      <c r="C645" s="285">
        <f>SUM(C646:C657)</f>
        <v>2750</v>
      </c>
    </row>
    <row r="646" spans="1:3" ht="24.75" customHeight="1">
      <c r="A646" s="285" t="s">
        <v>296</v>
      </c>
      <c r="B646" s="311">
        <v>2000</v>
      </c>
      <c r="C646" s="285">
        <v>2000</v>
      </c>
    </row>
    <row r="647" spans="1:3" ht="24.75" customHeight="1">
      <c r="A647" s="285" t="s">
        <v>298</v>
      </c>
      <c r="B647" s="314">
        <v>500</v>
      </c>
      <c r="C647" s="285">
        <v>500</v>
      </c>
    </row>
    <row r="648" spans="1:3" ht="24.75" customHeight="1">
      <c r="A648" s="285" t="s">
        <v>988</v>
      </c>
      <c r="B648" s="314"/>
      <c r="C648" s="285"/>
    </row>
    <row r="649" spans="1:3" ht="24.75" customHeight="1">
      <c r="A649" s="285" t="s">
        <v>301</v>
      </c>
      <c r="B649" s="314"/>
      <c r="C649" s="285"/>
    </row>
    <row r="650" spans="1:3" ht="24.75" customHeight="1">
      <c r="A650" s="285" t="s">
        <v>303</v>
      </c>
      <c r="B650" s="311"/>
      <c r="C650" s="285"/>
    </row>
    <row r="651" spans="1:3" ht="24.75" customHeight="1">
      <c r="A651" s="285" t="s">
        <v>304</v>
      </c>
      <c r="B651" s="311">
        <v>400</v>
      </c>
      <c r="C651" s="285">
        <v>200</v>
      </c>
    </row>
    <row r="652" spans="1:3" ht="24.75" customHeight="1">
      <c r="A652" s="285" t="s">
        <v>306</v>
      </c>
      <c r="B652" s="311"/>
      <c r="C652" s="285"/>
    </row>
    <row r="653" spans="1:3" ht="24.75" customHeight="1">
      <c r="A653" s="285" t="s">
        <v>308</v>
      </c>
      <c r="B653" s="311">
        <v>50</v>
      </c>
      <c r="C653" s="285">
        <v>50</v>
      </c>
    </row>
    <row r="654" spans="1:3" ht="24.75" customHeight="1">
      <c r="A654" s="285" t="s">
        <v>989</v>
      </c>
      <c r="B654" s="311"/>
      <c r="C654" s="285"/>
    </row>
    <row r="655" spans="1:3" ht="24.75" customHeight="1">
      <c r="A655" s="285" t="s">
        <v>990</v>
      </c>
      <c r="B655" s="311"/>
      <c r="C655" s="285"/>
    </row>
    <row r="656" spans="1:3" ht="24.75" customHeight="1">
      <c r="A656" s="285" t="s">
        <v>991</v>
      </c>
      <c r="B656" s="314"/>
      <c r="C656" s="285"/>
    </row>
    <row r="657" spans="1:3" ht="24.75" customHeight="1">
      <c r="A657" s="285" t="s">
        <v>310</v>
      </c>
      <c r="B657" s="314"/>
      <c r="C657" s="285"/>
    </row>
    <row r="658" spans="1:3" ht="24.75" customHeight="1">
      <c r="A658" s="285" t="s">
        <v>312</v>
      </c>
      <c r="B658" s="314">
        <f>SUM(B659:B661)</f>
        <v>5600</v>
      </c>
      <c r="C658" s="285">
        <f>SUM(C659:C661)</f>
        <v>5500</v>
      </c>
    </row>
    <row r="659" spans="1:3" ht="24.75" customHeight="1">
      <c r="A659" s="285" t="s">
        <v>314</v>
      </c>
      <c r="B659" s="314">
        <v>3600</v>
      </c>
      <c r="C659" s="285">
        <v>3500</v>
      </c>
    </row>
    <row r="660" spans="1:3" ht="24.75" customHeight="1">
      <c r="A660" s="285" t="s">
        <v>992</v>
      </c>
      <c r="B660" s="314"/>
      <c r="C660" s="285"/>
    </row>
    <row r="661" spans="1:3" ht="24.75" customHeight="1">
      <c r="A661" s="285" t="s">
        <v>993</v>
      </c>
      <c r="B661" s="314">
        <v>2000</v>
      </c>
      <c r="C661" s="285">
        <v>2000</v>
      </c>
    </row>
    <row r="662" spans="1:3" ht="24.75" customHeight="1">
      <c r="A662" s="285" t="s">
        <v>315</v>
      </c>
      <c r="B662" s="314">
        <f>SUM(B663:B673)</f>
        <v>7000</v>
      </c>
      <c r="C662" s="285">
        <f>SUM(C663:C673)</f>
        <v>7200</v>
      </c>
    </row>
    <row r="663" spans="1:3" ht="24.75" customHeight="1">
      <c r="A663" s="285" t="s">
        <v>317</v>
      </c>
      <c r="B663" s="314">
        <v>1800</v>
      </c>
      <c r="C663" s="285">
        <v>1800</v>
      </c>
    </row>
    <row r="664" spans="1:3" ht="24.75" customHeight="1">
      <c r="A664" s="285" t="s">
        <v>318</v>
      </c>
      <c r="B664" s="314">
        <v>900</v>
      </c>
      <c r="C664" s="285">
        <v>900</v>
      </c>
    </row>
    <row r="665" spans="1:3" ht="24.75" customHeight="1">
      <c r="A665" s="285" t="s">
        <v>319</v>
      </c>
      <c r="B665" s="311">
        <v>900</v>
      </c>
      <c r="C665" s="285">
        <v>900</v>
      </c>
    </row>
    <row r="666" spans="1:3" ht="24.75" customHeight="1">
      <c r="A666" s="285" t="s">
        <v>994</v>
      </c>
      <c r="B666" s="311"/>
      <c r="C666" s="285"/>
    </row>
    <row r="667" spans="1:3" ht="24.75" customHeight="1">
      <c r="A667" s="285" t="s">
        <v>321</v>
      </c>
      <c r="B667" s="311"/>
      <c r="C667" s="285"/>
    </row>
    <row r="668" spans="1:3" ht="24.75" customHeight="1">
      <c r="A668" s="285" t="s">
        <v>323</v>
      </c>
      <c r="B668" s="311"/>
      <c r="C668" s="285"/>
    </row>
    <row r="669" spans="1:3" ht="24.75" customHeight="1">
      <c r="A669" s="285" t="s">
        <v>325</v>
      </c>
      <c r="B669" s="311">
        <v>800</v>
      </c>
      <c r="C669" s="285">
        <v>1000</v>
      </c>
    </row>
    <row r="670" spans="1:3" ht="24.75" customHeight="1">
      <c r="A670" s="285" t="s">
        <v>327</v>
      </c>
      <c r="B670" s="311">
        <v>1800</v>
      </c>
      <c r="C670" s="285">
        <v>1800</v>
      </c>
    </row>
    <row r="671" spans="1:3" ht="24.75" customHeight="1">
      <c r="A671" s="285" t="s">
        <v>300</v>
      </c>
      <c r="B671" s="311">
        <v>800</v>
      </c>
      <c r="C671" s="285">
        <v>800</v>
      </c>
    </row>
    <row r="672" spans="1:3" ht="24.75" customHeight="1">
      <c r="A672" s="285" t="s">
        <v>302</v>
      </c>
      <c r="B672" s="311"/>
      <c r="C672" s="285"/>
    </row>
    <row r="673" spans="1:3" ht="24.75" customHeight="1">
      <c r="A673" s="285" t="s">
        <v>995</v>
      </c>
      <c r="B673" s="311"/>
      <c r="C673" s="285"/>
    </row>
    <row r="674" spans="1:3" ht="24.75" customHeight="1">
      <c r="A674" s="285" t="s">
        <v>320</v>
      </c>
      <c r="B674" s="311">
        <f>SUM(B675:B676)</f>
        <v>0</v>
      </c>
      <c r="C674" s="285">
        <f>SUM(C675:C676)</f>
        <v>0</v>
      </c>
    </row>
    <row r="675" spans="1:3" ht="24.75" customHeight="1">
      <c r="A675" s="285" t="s">
        <v>322</v>
      </c>
      <c r="B675" s="311"/>
      <c r="C675" s="285"/>
    </row>
    <row r="676" spans="1:3" ht="24.75" customHeight="1">
      <c r="A676" s="285" t="s">
        <v>324</v>
      </c>
      <c r="B676" s="311"/>
      <c r="C676" s="285"/>
    </row>
    <row r="677" spans="1:3" ht="24.75" customHeight="1">
      <c r="A677" s="285" t="s">
        <v>326</v>
      </c>
      <c r="B677" s="311">
        <f>SUM(B678:B680)</f>
        <v>1560</v>
      </c>
      <c r="C677" s="285">
        <f>SUM(C678:C680)</f>
        <v>1590</v>
      </c>
    </row>
    <row r="678" spans="1:3" ht="24.75" customHeight="1">
      <c r="A678" s="285" t="s">
        <v>328</v>
      </c>
      <c r="B678" s="311">
        <v>60</v>
      </c>
      <c r="C678" s="285">
        <v>60</v>
      </c>
    </row>
    <row r="679" spans="1:3" ht="24.75" customHeight="1">
      <c r="A679" s="285" t="s">
        <v>996</v>
      </c>
      <c r="B679" s="311">
        <v>1500</v>
      </c>
      <c r="C679" s="285">
        <v>1500</v>
      </c>
    </row>
    <row r="680" spans="1:3" ht="24.75" customHeight="1">
      <c r="A680" s="285" t="s">
        <v>997</v>
      </c>
      <c r="B680" s="311"/>
      <c r="C680" s="285">
        <v>30</v>
      </c>
    </row>
    <row r="681" spans="1:3" ht="24.75" customHeight="1">
      <c r="A681" s="285" t="s">
        <v>998</v>
      </c>
      <c r="B681" s="311">
        <f>SUM(B682:B685)</f>
        <v>15300</v>
      </c>
      <c r="C681" s="285">
        <f>SUM(C682:C685)</f>
        <v>14800</v>
      </c>
    </row>
    <row r="682" spans="1:3" ht="24.75" customHeight="1">
      <c r="A682" s="285" t="s">
        <v>305</v>
      </c>
      <c r="B682" s="311">
        <v>4500</v>
      </c>
      <c r="C682" s="285">
        <v>4400</v>
      </c>
    </row>
    <row r="683" spans="1:3" ht="24.75" customHeight="1">
      <c r="A683" s="285" t="s">
        <v>307</v>
      </c>
      <c r="B683" s="311">
        <v>3300</v>
      </c>
      <c r="C683" s="285">
        <v>3700</v>
      </c>
    </row>
    <row r="684" spans="1:3" ht="24.75" customHeight="1">
      <c r="A684" s="285" t="s">
        <v>309</v>
      </c>
      <c r="B684" s="311">
        <v>5500</v>
      </c>
      <c r="C684" s="285">
        <v>5000</v>
      </c>
    </row>
    <row r="685" spans="1:3" ht="24.75" customHeight="1">
      <c r="A685" s="285" t="s">
        <v>311</v>
      </c>
      <c r="B685" s="311">
        <v>2000</v>
      </c>
      <c r="C685" s="285">
        <v>1700</v>
      </c>
    </row>
    <row r="686" spans="1:3" ht="24.75" customHeight="1">
      <c r="A686" s="285" t="s">
        <v>999</v>
      </c>
      <c r="B686" s="311">
        <f>SUM(B687:B689)</f>
        <v>8000</v>
      </c>
      <c r="C686" s="285">
        <f>SUM(C687:C689)</f>
        <v>5000</v>
      </c>
    </row>
    <row r="687" spans="1:3" ht="24.75" customHeight="1">
      <c r="A687" s="285" t="s">
        <v>1000</v>
      </c>
      <c r="B687" s="311"/>
      <c r="C687" s="285"/>
    </row>
    <row r="688" spans="1:3" ht="24.75" customHeight="1">
      <c r="A688" s="285" t="s">
        <v>1001</v>
      </c>
      <c r="B688" s="311">
        <v>8000</v>
      </c>
      <c r="C688" s="285">
        <v>5000</v>
      </c>
    </row>
    <row r="689" spans="1:3" ht="24.75" customHeight="1">
      <c r="A689" s="285" t="s">
        <v>1002</v>
      </c>
      <c r="B689" s="311"/>
      <c r="C689" s="285"/>
    </row>
    <row r="690" spans="1:3" ht="24.75" customHeight="1">
      <c r="A690" s="285" t="s">
        <v>1003</v>
      </c>
      <c r="B690" s="311">
        <f>SUM(B691:B693)</f>
        <v>530</v>
      </c>
      <c r="C690" s="285">
        <f>SUM(C691:C693)</f>
        <v>500</v>
      </c>
    </row>
    <row r="691" spans="1:3" ht="24.75" customHeight="1">
      <c r="A691" s="285" t="s">
        <v>316</v>
      </c>
      <c r="B691" s="311">
        <v>530</v>
      </c>
      <c r="C691" s="285">
        <v>500</v>
      </c>
    </row>
    <row r="692" spans="1:3" ht="24.75" customHeight="1">
      <c r="A692" s="285" t="s">
        <v>1004</v>
      </c>
      <c r="B692" s="311"/>
      <c r="C692" s="285"/>
    </row>
    <row r="693" spans="1:3" ht="24.75" customHeight="1">
      <c r="A693" s="285" t="s">
        <v>1005</v>
      </c>
      <c r="B693" s="311"/>
      <c r="C693" s="285"/>
    </row>
    <row r="694" spans="1:3" ht="24.75" customHeight="1">
      <c r="A694" s="285" t="s">
        <v>1006</v>
      </c>
      <c r="B694" s="311">
        <f>SUM(B695:B696)</f>
        <v>100</v>
      </c>
      <c r="C694" s="285">
        <f>SUM(C695:C696)</f>
        <v>100</v>
      </c>
    </row>
    <row r="695" spans="1:3" ht="24.75" customHeight="1">
      <c r="A695" s="285" t="s">
        <v>313</v>
      </c>
      <c r="B695" s="311">
        <v>100</v>
      </c>
      <c r="C695" s="285">
        <v>100</v>
      </c>
    </row>
    <row r="696" spans="1:3" ht="24.75" customHeight="1">
      <c r="A696" s="285" t="s">
        <v>1007</v>
      </c>
      <c r="B696" s="311"/>
      <c r="C696" s="285"/>
    </row>
    <row r="697" spans="1:3" ht="24.75" customHeight="1">
      <c r="A697" s="285" t="s">
        <v>1008</v>
      </c>
      <c r="B697" s="311">
        <f>SUM(B698:B705)</f>
        <v>0</v>
      </c>
      <c r="C697" s="285">
        <f>SUM(C698:C705)</f>
        <v>0</v>
      </c>
    </row>
    <row r="698" spans="1:3" ht="24.75" customHeight="1">
      <c r="A698" s="285" t="s">
        <v>766</v>
      </c>
      <c r="B698" s="311"/>
      <c r="C698" s="285"/>
    </row>
    <row r="699" spans="1:3" ht="24.75" customHeight="1">
      <c r="A699" s="285" t="s">
        <v>817</v>
      </c>
      <c r="B699" s="311"/>
      <c r="C699" s="285"/>
    </row>
    <row r="700" spans="1:3" ht="24.75" customHeight="1">
      <c r="A700" s="285" t="s">
        <v>813</v>
      </c>
      <c r="B700" s="311"/>
      <c r="C700" s="285"/>
    </row>
    <row r="701" spans="1:3" ht="24.75" customHeight="1">
      <c r="A701" s="285" t="s">
        <v>867</v>
      </c>
      <c r="B701" s="311"/>
      <c r="C701" s="285"/>
    </row>
    <row r="702" spans="1:3" ht="24.75" customHeight="1">
      <c r="A702" s="285" t="s">
        <v>1009</v>
      </c>
      <c r="B702" s="311"/>
      <c r="C702" s="285"/>
    </row>
    <row r="703" spans="1:3" ht="24.75" customHeight="1">
      <c r="A703" s="285" t="s">
        <v>1010</v>
      </c>
      <c r="B703" s="311"/>
      <c r="C703" s="285"/>
    </row>
    <row r="704" spans="1:3" ht="24.75" customHeight="1">
      <c r="A704" s="285" t="s">
        <v>814</v>
      </c>
      <c r="B704" s="311"/>
      <c r="C704" s="285"/>
    </row>
    <row r="705" spans="1:3" ht="24.75" customHeight="1">
      <c r="A705" s="285" t="s">
        <v>1011</v>
      </c>
      <c r="B705" s="311"/>
      <c r="C705" s="285"/>
    </row>
    <row r="706" spans="1:3" ht="24.75" customHeight="1">
      <c r="A706" s="285" t="s">
        <v>1012</v>
      </c>
      <c r="B706" s="311">
        <f>B707</f>
        <v>100</v>
      </c>
      <c r="C706" s="285">
        <f>C707</f>
        <v>100</v>
      </c>
    </row>
    <row r="707" spans="1:3" ht="24.75" customHeight="1">
      <c r="A707" s="285" t="s">
        <v>1013</v>
      </c>
      <c r="B707" s="311">
        <v>100</v>
      </c>
      <c r="C707" s="285">
        <v>100</v>
      </c>
    </row>
    <row r="708" spans="1:3" ht="24.75" customHeight="1">
      <c r="A708" s="304" t="s">
        <v>1014</v>
      </c>
      <c r="B708" s="311">
        <f>B709</f>
        <v>3100</v>
      </c>
      <c r="C708" s="285">
        <f>C709</f>
        <v>1100</v>
      </c>
    </row>
    <row r="709" spans="1:3" ht="24.75" customHeight="1">
      <c r="A709" s="304" t="s">
        <v>1015</v>
      </c>
      <c r="B709" s="311">
        <v>3100</v>
      </c>
      <c r="C709" s="285">
        <v>1100</v>
      </c>
    </row>
    <row r="710" spans="1:3" ht="24.75" customHeight="1">
      <c r="A710" s="304" t="s">
        <v>1016</v>
      </c>
      <c r="B710" s="311">
        <f>B711+B720+B724+B732+B738+B745+B751+B754+B757+B758+B759+B765+B766+B767+B782</f>
        <v>4500</v>
      </c>
      <c r="C710" s="285">
        <f>C711+C720+C724+C732+C738+C745+C751+C754+C757+C758+C759+C765+C766+C767+C782</f>
        <v>4500</v>
      </c>
    </row>
    <row r="711" spans="1:3" ht="24.75" customHeight="1">
      <c r="A711" s="304" t="s">
        <v>339</v>
      </c>
      <c r="B711" s="311">
        <f>SUM(B712:B719)</f>
        <v>520</v>
      </c>
      <c r="C711" s="285">
        <f>SUM(C712:C719)</f>
        <v>670</v>
      </c>
    </row>
    <row r="712" spans="1:3" ht="24.75" customHeight="1">
      <c r="A712" s="304" t="s">
        <v>66</v>
      </c>
      <c r="B712" s="311">
        <v>400</v>
      </c>
      <c r="C712" s="285">
        <v>350</v>
      </c>
    </row>
    <row r="713" spans="1:3" ht="24.75" customHeight="1">
      <c r="A713" s="304" t="s">
        <v>68</v>
      </c>
      <c r="B713" s="311">
        <v>100</v>
      </c>
      <c r="C713" s="285">
        <v>300</v>
      </c>
    </row>
    <row r="714" spans="1:3" ht="24.75" customHeight="1">
      <c r="A714" s="304" t="s">
        <v>62</v>
      </c>
      <c r="B714" s="311"/>
      <c r="C714" s="285"/>
    </row>
    <row r="715" spans="1:3" ht="24.75" customHeight="1">
      <c r="A715" s="304" t="s">
        <v>1315</v>
      </c>
      <c r="B715" s="311">
        <v>20</v>
      </c>
      <c r="C715" s="285">
        <v>20</v>
      </c>
    </row>
    <row r="716" spans="1:3" ht="24.75" customHeight="1">
      <c r="A716" s="304" t="s">
        <v>329</v>
      </c>
      <c r="B716" s="311"/>
      <c r="C716" s="285"/>
    </row>
    <row r="717" spans="1:3" ht="24.75" customHeight="1">
      <c r="A717" s="304" t="s">
        <v>1316</v>
      </c>
      <c r="B717" s="311"/>
      <c r="C717" s="285"/>
    </row>
    <row r="718" spans="1:3" ht="24.75" customHeight="1">
      <c r="A718" s="304" t="s">
        <v>1317</v>
      </c>
      <c r="B718" s="314"/>
      <c r="C718" s="285"/>
    </row>
    <row r="719" spans="1:3" ht="24.75" customHeight="1">
      <c r="A719" s="304" t="s">
        <v>330</v>
      </c>
      <c r="B719" s="314"/>
      <c r="C719" s="285"/>
    </row>
    <row r="720" spans="1:3" ht="24.75" customHeight="1">
      <c r="A720" s="304" t="s">
        <v>331</v>
      </c>
      <c r="B720" s="314">
        <f>SUM(B721:B723)</f>
        <v>0</v>
      </c>
      <c r="C720" s="285">
        <f>SUM(C721:C723)</f>
        <v>0</v>
      </c>
    </row>
    <row r="721" spans="1:3" ht="24.75" customHeight="1">
      <c r="A721" s="304" t="s">
        <v>1017</v>
      </c>
      <c r="B721" s="314"/>
      <c r="C721" s="285"/>
    </row>
    <row r="722" spans="1:3" ht="24.75" customHeight="1">
      <c r="A722" s="304" t="s">
        <v>332</v>
      </c>
      <c r="B722" s="314"/>
      <c r="C722" s="285"/>
    </row>
    <row r="723" spans="1:3" ht="24.75" customHeight="1">
      <c r="A723" s="304" t="s">
        <v>333</v>
      </c>
      <c r="B723" s="314"/>
      <c r="C723" s="285"/>
    </row>
    <row r="724" spans="1:3" ht="24.75" customHeight="1">
      <c r="A724" s="304" t="s">
        <v>334</v>
      </c>
      <c r="B724" s="314">
        <f>SUM(B725:B731)</f>
        <v>3000</v>
      </c>
      <c r="C724" s="285">
        <f>SUM(C725:C731)</f>
        <v>3080</v>
      </c>
    </row>
    <row r="725" spans="1:3" ht="24.75" customHeight="1">
      <c r="A725" s="304" t="s">
        <v>335</v>
      </c>
      <c r="B725" s="314">
        <v>3000</v>
      </c>
      <c r="C725" s="285">
        <v>2880</v>
      </c>
    </row>
    <row r="726" spans="1:3" ht="24.75" customHeight="1">
      <c r="A726" s="304" t="s">
        <v>336</v>
      </c>
      <c r="B726" s="314"/>
      <c r="C726" s="285">
        <v>100</v>
      </c>
    </row>
    <row r="727" spans="1:3" ht="24.75" customHeight="1">
      <c r="A727" s="304" t="s">
        <v>1018</v>
      </c>
      <c r="B727" s="314"/>
      <c r="C727" s="285">
        <v>100</v>
      </c>
    </row>
    <row r="728" spans="1:3" ht="24.75" customHeight="1">
      <c r="A728" s="304" t="s">
        <v>337</v>
      </c>
      <c r="B728" s="314"/>
      <c r="C728" s="285"/>
    </row>
    <row r="729" spans="1:3" ht="24.75" customHeight="1">
      <c r="A729" s="304" t="s">
        <v>338</v>
      </c>
      <c r="B729" s="314"/>
      <c r="C729" s="285"/>
    </row>
    <row r="730" spans="1:3" ht="24.75" customHeight="1">
      <c r="A730" s="304" t="s">
        <v>1019</v>
      </c>
      <c r="B730" s="314"/>
      <c r="C730" s="285"/>
    </row>
    <row r="731" spans="1:3" ht="24.75" customHeight="1">
      <c r="A731" s="304" t="s">
        <v>340</v>
      </c>
      <c r="B731" s="314"/>
      <c r="C731" s="285"/>
    </row>
    <row r="732" spans="1:3" ht="24.75" customHeight="1">
      <c r="A732" s="304" t="s">
        <v>341</v>
      </c>
      <c r="B732" s="314">
        <f>SUM(B733:B737)</f>
        <v>50</v>
      </c>
      <c r="C732" s="285">
        <f>SUM(C733:C737)</f>
        <v>50</v>
      </c>
    </row>
    <row r="733" spans="1:3" ht="24.75" customHeight="1">
      <c r="A733" s="304" t="s">
        <v>342</v>
      </c>
      <c r="B733" s="314">
        <v>50</v>
      </c>
      <c r="C733" s="285">
        <v>50</v>
      </c>
    </row>
    <row r="734" spans="1:3" ht="24.75" customHeight="1">
      <c r="A734" s="304" t="s">
        <v>343</v>
      </c>
      <c r="B734" s="314"/>
      <c r="C734" s="285"/>
    </row>
    <row r="735" spans="1:3" ht="24.75" customHeight="1">
      <c r="A735" s="304" t="s">
        <v>344</v>
      </c>
      <c r="B735" s="314"/>
      <c r="C735" s="285"/>
    </row>
    <row r="736" spans="1:3" ht="24.75" customHeight="1">
      <c r="A736" s="304" t="s">
        <v>1020</v>
      </c>
      <c r="B736" s="311"/>
      <c r="C736" s="285"/>
    </row>
    <row r="737" spans="1:3" ht="24.75" customHeight="1">
      <c r="A737" s="304" t="s">
        <v>1021</v>
      </c>
      <c r="B737" s="311"/>
      <c r="C737" s="285"/>
    </row>
    <row r="738" spans="1:3" ht="24.75" customHeight="1">
      <c r="A738" s="304" t="s">
        <v>1022</v>
      </c>
      <c r="B738" s="311">
        <f>SUM(B739:B744)</f>
        <v>0</v>
      </c>
      <c r="C738" s="285">
        <f>SUM(C739:C744)</f>
        <v>0</v>
      </c>
    </row>
    <row r="739" spans="1:3" ht="24.75" customHeight="1">
      <c r="A739" s="304" t="s">
        <v>1023</v>
      </c>
      <c r="B739" s="311"/>
      <c r="C739" s="285"/>
    </row>
    <row r="740" spans="1:3" ht="24.75" customHeight="1">
      <c r="A740" s="304" t="s">
        <v>1024</v>
      </c>
      <c r="B740" s="311"/>
      <c r="C740" s="285"/>
    </row>
    <row r="741" spans="1:3" ht="24.75" customHeight="1">
      <c r="A741" s="304" t="s">
        <v>1025</v>
      </c>
      <c r="B741" s="311"/>
      <c r="C741" s="285"/>
    </row>
    <row r="742" spans="1:3" ht="24.75" customHeight="1">
      <c r="A742" s="304" t="s">
        <v>1026</v>
      </c>
      <c r="B742" s="311"/>
      <c r="C742" s="285"/>
    </row>
    <row r="743" spans="1:3" ht="24.75" customHeight="1">
      <c r="A743" s="304" t="s">
        <v>1027</v>
      </c>
      <c r="B743" s="311"/>
      <c r="C743" s="285"/>
    </row>
    <row r="744" spans="1:3" ht="24.75" customHeight="1">
      <c r="A744" s="304" t="s">
        <v>1028</v>
      </c>
      <c r="B744" s="311"/>
      <c r="C744" s="285"/>
    </row>
    <row r="745" spans="1:3" ht="24.75" customHeight="1">
      <c r="A745" s="304" t="s">
        <v>346</v>
      </c>
      <c r="B745" s="311">
        <f>SUM(B746:B750)</f>
        <v>0</v>
      </c>
      <c r="C745" s="285">
        <f>SUM(C746:C750)</f>
        <v>0</v>
      </c>
    </row>
    <row r="746" spans="1:3" ht="24.75" customHeight="1">
      <c r="A746" s="304" t="s">
        <v>348</v>
      </c>
      <c r="B746" s="311"/>
      <c r="C746" s="285"/>
    </row>
    <row r="747" spans="1:3" ht="24.75" customHeight="1">
      <c r="A747" s="304" t="s">
        <v>1029</v>
      </c>
      <c r="B747" s="311"/>
      <c r="C747" s="285"/>
    </row>
    <row r="748" spans="1:3" ht="24.75" customHeight="1">
      <c r="A748" s="304" t="s">
        <v>1030</v>
      </c>
      <c r="B748" s="311"/>
      <c r="C748" s="285"/>
    </row>
    <row r="749" spans="1:3" ht="24.75" customHeight="1">
      <c r="A749" s="304" t="s">
        <v>1031</v>
      </c>
      <c r="B749" s="311"/>
      <c r="C749" s="285"/>
    </row>
    <row r="750" spans="1:3" ht="24.75" customHeight="1">
      <c r="A750" s="304" t="s">
        <v>349</v>
      </c>
      <c r="B750" s="311"/>
      <c r="C750" s="285"/>
    </row>
    <row r="751" spans="1:3" ht="24.75" customHeight="1">
      <c r="A751" s="304" t="s">
        <v>351</v>
      </c>
      <c r="B751" s="311">
        <f>SUM(B752:B753)</f>
        <v>0</v>
      </c>
      <c r="C751" s="285">
        <f>SUM(C752:C753)</f>
        <v>0</v>
      </c>
    </row>
    <row r="752" spans="1:3" ht="24.75" customHeight="1">
      <c r="A752" s="304" t="s">
        <v>353</v>
      </c>
      <c r="B752" s="311"/>
      <c r="C752" s="285"/>
    </row>
    <row r="753" spans="1:3" ht="24.75" customHeight="1">
      <c r="A753" s="304" t="s">
        <v>1032</v>
      </c>
      <c r="B753" s="311"/>
      <c r="C753" s="285"/>
    </row>
    <row r="754" spans="1:3" ht="24.75" customHeight="1">
      <c r="A754" s="304" t="s">
        <v>1033</v>
      </c>
      <c r="B754" s="311">
        <f>SUM(B755:B756)</f>
        <v>0</v>
      </c>
      <c r="C754" s="285">
        <f>SUM(C755:C756)</f>
        <v>0</v>
      </c>
    </row>
    <row r="755" spans="1:3" ht="24.75" customHeight="1">
      <c r="A755" s="304" t="s">
        <v>1034</v>
      </c>
      <c r="B755" s="311"/>
      <c r="C755" s="285"/>
    </row>
    <row r="756" spans="1:3" ht="24.75" customHeight="1">
      <c r="A756" s="304" t="s">
        <v>1035</v>
      </c>
      <c r="B756" s="311"/>
      <c r="C756" s="285"/>
    </row>
    <row r="757" spans="1:3" ht="24.75" customHeight="1">
      <c r="A757" s="304" t="s">
        <v>1036</v>
      </c>
      <c r="B757" s="311"/>
      <c r="C757" s="285"/>
    </row>
    <row r="758" spans="1:3" ht="24.75" customHeight="1">
      <c r="A758" s="304" t="s">
        <v>355</v>
      </c>
      <c r="B758" s="311"/>
      <c r="C758" s="285"/>
    </row>
    <row r="759" spans="1:3" ht="24.75" customHeight="1">
      <c r="A759" s="304" t="s">
        <v>357</v>
      </c>
      <c r="B759" s="311">
        <f>SUM(B760:B764)</f>
        <v>930</v>
      </c>
      <c r="C759" s="285">
        <f>SUM(C760:C764)</f>
        <v>700</v>
      </c>
    </row>
    <row r="760" spans="1:3" ht="24.75" customHeight="1">
      <c r="A760" s="304" t="s">
        <v>1318</v>
      </c>
      <c r="B760" s="311">
        <v>300</v>
      </c>
      <c r="C760" s="285">
        <v>370</v>
      </c>
    </row>
    <row r="761" spans="1:3" ht="24.75" customHeight="1">
      <c r="A761" s="304" t="s">
        <v>1319</v>
      </c>
      <c r="B761" s="311">
        <v>230</v>
      </c>
      <c r="C761" s="285">
        <v>230</v>
      </c>
    </row>
    <row r="762" spans="1:3" ht="24.75" customHeight="1">
      <c r="A762" s="304" t="s">
        <v>1037</v>
      </c>
      <c r="B762" s="311">
        <v>300</v>
      </c>
      <c r="C762" s="285"/>
    </row>
    <row r="763" spans="1:3" ht="24.75" customHeight="1">
      <c r="A763" s="304" t="s">
        <v>1038</v>
      </c>
      <c r="B763" s="311"/>
      <c r="C763" s="285"/>
    </row>
    <row r="764" spans="1:3" ht="24.75" customHeight="1">
      <c r="A764" s="304" t="s">
        <v>361</v>
      </c>
      <c r="B764" s="311">
        <v>100</v>
      </c>
      <c r="C764" s="285">
        <v>100</v>
      </c>
    </row>
    <row r="765" spans="1:3" ht="24.75" customHeight="1">
      <c r="A765" s="304" t="s">
        <v>363</v>
      </c>
      <c r="B765" s="311"/>
      <c r="C765" s="285"/>
    </row>
    <row r="766" spans="1:3" ht="24.75" customHeight="1">
      <c r="A766" s="304" t="s">
        <v>1039</v>
      </c>
      <c r="B766" s="311"/>
      <c r="C766" s="285"/>
    </row>
    <row r="767" spans="1:3" ht="24.75" customHeight="1">
      <c r="A767" s="304" t="s">
        <v>364</v>
      </c>
      <c r="B767" s="311">
        <f>SUM(B768:B781)</f>
        <v>0</v>
      </c>
      <c r="C767" s="285">
        <f>SUM(C768:C781)</f>
        <v>0</v>
      </c>
    </row>
    <row r="768" spans="1:3" ht="24.75" customHeight="1">
      <c r="A768" s="304" t="s">
        <v>66</v>
      </c>
      <c r="B768" s="311"/>
      <c r="C768" s="285"/>
    </row>
    <row r="769" spans="1:3" ht="24.75" customHeight="1">
      <c r="A769" s="304" t="s">
        <v>68</v>
      </c>
      <c r="B769" s="311"/>
      <c r="C769" s="285"/>
    </row>
    <row r="770" spans="1:3" ht="24.75" customHeight="1">
      <c r="A770" s="304" t="s">
        <v>62</v>
      </c>
      <c r="B770" s="311"/>
      <c r="C770" s="285"/>
    </row>
    <row r="771" spans="1:3" ht="24.75" customHeight="1">
      <c r="A771" s="304" t="s">
        <v>1040</v>
      </c>
      <c r="B771" s="311"/>
      <c r="C771" s="285"/>
    </row>
    <row r="772" spans="1:3" ht="24.75" customHeight="1">
      <c r="A772" s="304" t="s">
        <v>1041</v>
      </c>
      <c r="B772" s="311"/>
      <c r="C772" s="285"/>
    </row>
    <row r="773" spans="1:3" ht="24.75" customHeight="1">
      <c r="A773" s="304" t="s">
        <v>1042</v>
      </c>
      <c r="B773" s="311"/>
      <c r="C773" s="285"/>
    </row>
    <row r="774" spans="1:3" ht="24.75" customHeight="1">
      <c r="A774" s="304" t="s">
        <v>1043</v>
      </c>
      <c r="B774" s="311"/>
      <c r="C774" s="285"/>
    </row>
    <row r="775" spans="1:3" ht="24.75" customHeight="1">
      <c r="A775" s="304" t="s">
        <v>365</v>
      </c>
      <c r="B775" s="311"/>
      <c r="C775" s="285"/>
    </row>
    <row r="776" spans="1:3" ht="24.75" customHeight="1">
      <c r="A776" s="304" t="s">
        <v>1044</v>
      </c>
      <c r="B776" s="311"/>
      <c r="C776" s="285"/>
    </row>
    <row r="777" spans="1:3" ht="24.75" customHeight="1">
      <c r="A777" s="304" t="s">
        <v>1045</v>
      </c>
      <c r="B777" s="311"/>
      <c r="C777" s="285"/>
    </row>
    <row r="778" spans="1:3" ht="24.75" customHeight="1">
      <c r="A778" s="304" t="s">
        <v>94</v>
      </c>
      <c r="B778" s="311"/>
      <c r="C778" s="285"/>
    </row>
    <row r="779" spans="1:3" ht="24.75" customHeight="1">
      <c r="A779" s="304" t="s">
        <v>1046</v>
      </c>
      <c r="B779" s="311"/>
      <c r="C779" s="285"/>
    </row>
    <row r="780" spans="1:3" ht="24.75" customHeight="1">
      <c r="A780" s="304" t="s">
        <v>76</v>
      </c>
      <c r="B780" s="311"/>
      <c r="C780" s="285"/>
    </row>
    <row r="781" spans="1:3" ht="24.75" customHeight="1">
      <c r="A781" s="304" t="s">
        <v>345</v>
      </c>
      <c r="B781" s="311"/>
      <c r="C781" s="285"/>
    </row>
    <row r="782" spans="1:3" ht="24.75" customHeight="1">
      <c r="A782" s="304" t="s">
        <v>347</v>
      </c>
      <c r="B782" s="311"/>
      <c r="C782" s="285">
        <v>0</v>
      </c>
    </row>
    <row r="783" spans="1:3" ht="24.75" customHeight="1">
      <c r="A783" s="304" t="s">
        <v>1047</v>
      </c>
      <c r="B783" s="311">
        <f>B784+B795+B796+B799+B800+B801</f>
        <v>90000</v>
      </c>
      <c r="C783" s="285">
        <f>C784+C795+C796+C799+C800+C801</f>
        <v>80000</v>
      </c>
    </row>
    <row r="784" spans="1:3" ht="24.75" customHeight="1">
      <c r="A784" s="304" t="s">
        <v>350</v>
      </c>
      <c r="B784" s="311">
        <f>SUM(B785:B794)</f>
        <v>36500</v>
      </c>
      <c r="C784" s="285">
        <f>SUM(C785:C794)</f>
        <v>34400</v>
      </c>
    </row>
    <row r="785" spans="1:3" ht="24.75" customHeight="1">
      <c r="A785" s="304" t="s">
        <v>352</v>
      </c>
      <c r="B785" s="311">
        <v>8000</v>
      </c>
      <c r="C785" s="285">
        <v>8000</v>
      </c>
    </row>
    <row r="786" spans="1:3" ht="24.75" customHeight="1">
      <c r="A786" s="304" t="s">
        <v>354</v>
      </c>
      <c r="B786" s="311">
        <v>5000</v>
      </c>
      <c r="C786" s="285">
        <v>3000</v>
      </c>
    </row>
    <row r="787" spans="1:3" ht="24.75" customHeight="1">
      <c r="A787" s="304" t="s">
        <v>356</v>
      </c>
      <c r="B787" s="311"/>
      <c r="C787" s="285"/>
    </row>
    <row r="788" spans="1:3" ht="24.75" customHeight="1">
      <c r="A788" s="304" t="s">
        <v>1048</v>
      </c>
      <c r="B788" s="311">
        <v>1500</v>
      </c>
      <c r="C788" s="285">
        <v>1400</v>
      </c>
    </row>
    <row r="789" spans="1:3" ht="24.75" customHeight="1">
      <c r="A789" s="304" t="s">
        <v>1049</v>
      </c>
      <c r="B789" s="311"/>
      <c r="C789" s="285"/>
    </row>
    <row r="790" spans="1:3" ht="24.75" customHeight="1">
      <c r="A790" s="304" t="s">
        <v>359</v>
      </c>
      <c r="B790" s="311"/>
      <c r="C790" s="285"/>
    </row>
    <row r="791" spans="1:3" ht="24.75" customHeight="1">
      <c r="A791" s="304" t="s">
        <v>360</v>
      </c>
      <c r="B791" s="311"/>
      <c r="C791" s="285"/>
    </row>
    <row r="792" spans="1:3" ht="24.75" customHeight="1">
      <c r="A792" s="304" t="s">
        <v>1050</v>
      </c>
      <c r="B792" s="311"/>
      <c r="C792" s="285"/>
    </row>
    <row r="793" spans="1:3" ht="24.75" customHeight="1">
      <c r="A793" s="304" t="s">
        <v>362</v>
      </c>
      <c r="B793" s="311"/>
      <c r="C793" s="285"/>
    </row>
    <row r="794" spans="1:3" ht="24.75" customHeight="1">
      <c r="A794" s="304" t="s">
        <v>358</v>
      </c>
      <c r="B794" s="311">
        <v>22000</v>
      </c>
      <c r="C794" s="285">
        <v>22000</v>
      </c>
    </row>
    <row r="795" spans="1:3" ht="24.75" customHeight="1">
      <c r="A795" s="304" t="s">
        <v>1051</v>
      </c>
      <c r="B795" s="311"/>
      <c r="C795" s="285">
        <v>0</v>
      </c>
    </row>
    <row r="796" spans="1:3" ht="24.75" customHeight="1">
      <c r="A796" s="304" t="s">
        <v>366</v>
      </c>
      <c r="B796" s="311">
        <f>SUM(B797:B798)</f>
        <v>7000</v>
      </c>
      <c r="C796" s="285">
        <f>SUM(C797:C798)</f>
        <v>750</v>
      </c>
    </row>
    <row r="797" spans="1:3" ht="24.75" customHeight="1">
      <c r="A797" s="304" t="s">
        <v>1052</v>
      </c>
      <c r="B797" s="311"/>
      <c r="C797" s="285"/>
    </row>
    <row r="798" spans="1:3" ht="24.75" customHeight="1">
      <c r="A798" s="304" t="s">
        <v>1053</v>
      </c>
      <c r="B798" s="311">
        <v>7000</v>
      </c>
      <c r="C798" s="285">
        <v>750</v>
      </c>
    </row>
    <row r="799" spans="1:3" ht="24.75" customHeight="1">
      <c r="A799" s="304" t="s">
        <v>367</v>
      </c>
      <c r="B799" s="311">
        <v>29000</v>
      </c>
      <c r="C799" s="285">
        <v>23000</v>
      </c>
    </row>
    <row r="800" spans="1:3" ht="24.75" customHeight="1">
      <c r="A800" s="304" t="s">
        <v>368</v>
      </c>
      <c r="B800" s="311">
        <v>500</v>
      </c>
      <c r="C800" s="285">
        <v>410</v>
      </c>
    </row>
    <row r="801" spans="1:3" ht="24.75" customHeight="1">
      <c r="A801" s="304" t="s">
        <v>1054</v>
      </c>
      <c r="B801" s="311">
        <v>17000</v>
      </c>
      <c r="C801" s="285">
        <v>21440</v>
      </c>
    </row>
    <row r="802" spans="1:3" ht="24.75" customHeight="1">
      <c r="A802" s="304" t="s">
        <v>1055</v>
      </c>
      <c r="B802" s="311">
        <f>B803+B828+B853+B879+B890+B901+B907+B914+B921+B924</f>
        <v>0</v>
      </c>
      <c r="C802" s="285">
        <f>C803+C828+C853+C879+C890+C901+C907+C914+C921+C924</f>
        <v>40</v>
      </c>
    </row>
    <row r="803" spans="1:3" ht="24.75" customHeight="1">
      <c r="A803" s="304" t="s">
        <v>371</v>
      </c>
      <c r="B803" s="311">
        <f>SUM(B804:B827)</f>
        <v>0</v>
      </c>
      <c r="C803" s="285">
        <f>SUM(C804:C827)</f>
        <v>0</v>
      </c>
    </row>
    <row r="804" spans="1:3" ht="24.75" customHeight="1">
      <c r="A804" s="304" t="s">
        <v>352</v>
      </c>
      <c r="B804" s="311"/>
      <c r="C804" s="285"/>
    </row>
    <row r="805" spans="1:3" ht="24.75" customHeight="1">
      <c r="A805" s="304" t="s">
        <v>354</v>
      </c>
      <c r="B805" s="311"/>
      <c r="C805" s="285"/>
    </row>
    <row r="806" spans="1:3" ht="24.75" customHeight="1">
      <c r="A806" s="304" t="s">
        <v>356</v>
      </c>
      <c r="B806" s="311"/>
      <c r="C806" s="285"/>
    </row>
    <row r="807" spans="1:3" ht="24.75" customHeight="1">
      <c r="A807" s="304" t="s">
        <v>375</v>
      </c>
      <c r="B807" s="311"/>
      <c r="C807" s="285"/>
    </row>
    <row r="808" spans="1:3" ht="24.75" customHeight="1">
      <c r="A808" s="304" t="s">
        <v>1056</v>
      </c>
      <c r="B808" s="311"/>
      <c r="C808" s="285"/>
    </row>
    <row r="809" spans="1:3" ht="24.75" customHeight="1">
      <c r="A809" s="304" t="s">
        <v>377</v>
      </c>
      <c r="B809" s="311"/>
      <c r="C809" s="285"/>
    </row>
    <row r="810" spans="1:3" ht="24.75" customHeight="1">
      <c r="A810" s="304" t="s">
        <v>378</v>
      </c>
      <c r="B810" s="311"/>
      <c r="C810" s="285"/>
    </row>
    <row r="811" spans="1:3" ht="24.75" customHeight="1">
      <c r="A811" s="304" t="s">
        <v>379</v>
      </c>
      <c r="B811" s="311"/>
      <c r="C811" s="285"/>
    </row>
    <row r="812" spans="1:3" ht="24.75" customHeight="1">
      <c r="A812" s="304" t="s">
        <v>380</v>
      </c>
      <c r="B812" s="311"/>
      <c r="C812" s="285"/>
    </row>
    <row r="813" spans="1:3" ht="24.75" customHeight="1">
      <c r="A813" s="304" t="s">
        <v>381</v>
      </c>
      <c r="B813" s="311"/>
      <c r="C813" s="285"/>
    </row>
    <row r="814" spans="1:3" ht="24.75" customHeight="1">
      <c r="A814" s="304" t="s">
        <v>382</v>
      </c>
      <c r="B814" s="311"/>
      <c r="C814" s="285"/>
    </row>
    <row r="815" spans="1:3" ht="24.75" customHeight="1">
      <c r="A815" s="304" t="s">
        <v>1057</v>
      </c>
      <c r="B815" s="311"/>
      <c r="C815" s="285"/>
    </row>
    <row r="816" spans="1:3" ht="24.75" customHeight="1">
      <c r="A816" s="304" t="s">
        <v>1058</v>
      </c>
      <c r="B816" s="311"/>
      <c r="C816" s="285"/>
    </row>
    <row r="817" spans="1:3" ht="24.75" customHeight="1">
      <c r="A817" s="304" t="s">
        <v>1059</v>
      </c>
      <c r="B817" s="311"/>
      <c r="C817" s="285"/>
    </row>
    <row r="818" spans="1:3" ht="24.75" customHeight="1">
      <c r="A818" s="304" t="s">
        <v>1060</v>
      </c>
      <c r="B818" s="311"/>
      <c r="C818" s="285"/>
    </row>
    <row r="819" spans="1:3" ht="24.75" customHeight="1">
      <c r="A819" s="304" t="s">
        <v>369</v>
      </c>
      <c r="B819" s="311"/>
      <c r="C819" s="285"/>
    </row>
    <row r="820" spans="1:3" ht="24.75" customHeight="1">
      <c r="A820" s="304" t="s">
        <v>370</v>
      </c>
      <c r="B820" s="311"/>
      <c r="C820" s="285"/>
    </row>
    <row r="821" spans="1:3" ht="24.75" customHeight="1">
      <c r="A821" s="304" t="s">
        <v>372</v>
      </c>
      <c r="B821" s="311"/>
      <c r="C821" s="285"/>
    </row>
    <row r="822" spans="1:3" ht="24.75" customHeight="1">
      <c r="A822" s="304" t="s">
        <v>373</v>
      </c>
      <c r="B822" s="311"/>
      <c r="C822" s="285"/>
    </row>
    <row r="823" spans="1:3" ht="24.75" customHeight="1">
      <c r="A823" s="304" t="s">
        <v>374</v>
      </c>
      <c r="B823" s="311"/>
      <c r="C823" s="285"/>
    </row>
    <row r="824" spans="1:3" ht="24.75" customHeight="1">
      <c r="A824" s="304" t="s">
        <v>1061</v>
      </c>
      <c r="B824" s="311"/>
      <c r="C824" s="285"/>
    </row>
    <row r="825" spans="1:3" ht="24.75" customHeight="1">
      <c r="A825" s="304" t="s">
        <v>376</v>
      </c>
      <c r="B825" s="311"/>
      <c r="C825" s="285"/>
    </row>
    <row r="826" spans="1:3" ht="24.75" customHeight="1">
      <c r="A826" s="304" t="s">
        <v>1062</v>
      </c>
      <c r="B826" s="311"/>
      <c r="C826" s="285"/>
    </row>
    <row r="827" spans="1:3" ht="24.75" customHeight="1">
      <c r="A827" s="304" t="s">
        <v>1063</v>
      </c>
      <c r="B827" s="311"/>
      <c r="C827" s="285"/>
    </row>
    <row r="828" spans="1:3" ht="24.75" customHeight="1">
      <c r="A828" s="304" t="s">
        <v>1320</v>
      </c>
      <c r="B828" s="311">
        <f>SUM(B829:B852)</f>
        <v>0</v>
      </c>
      <c r="C828" s="285">
        <f>SUM(C829:C852)</f>
        <v>0</v>
      </c>
    </row>
    <row r="829" spans="1:3" ht="24.75" customHeight="1">
      <c r="A829" s="304" t="s">
        <v>352</v>
      </c>
      <c r="B829" s="311"/>
      <c r="C829" s="285"/>
    </row>
    <row r="830" spans="1:3" ht="24.75" customHeight="1">
      <c r="A830" s="304" t="s">
        <v>354</v>
      </c>
      <c r="B830" s="311"/>
      <c r="C830" s="285"/>
    </row>
    <row r="831" spans="1:3" ht="24.75" customHeight="1">
      <c r="A831" s="304" t="s">
        <v>356</v>
      </c>
      <c r="B831" s="311"/>
      <c r="C831" s="285"/>
    </row>
    <row r="832" spans="1:3" ht="24.75" customHeight="1">
      <c r="A832" s="304" t="s">
        <v>1064</v>
      </c>
      <c r="B832" s="311"/>
      <c r="C832" s="285"/>
    </row>
    <row r="833" spans="1:3" ht="24.75" customHeight="1">
      <c r="A833" s="304" t="s">
        <v>383</v>
      </c>
      <c r="B833" s="311"/>
      <c r="C833" s="285"/>
    </row>
    <row r="834" spans="1:3" ht="24.75" customHeight="1">
      <c r="A834" s="304" t="s">
        <v>1065</v>
      </c>
      <c r="B834" s="311"/>
      <c r="C834" s="285"/>
    </row>
    <row r="835" spans="1:3" ht="24.75" customHeight="1">
      <c r="A835" s="304" t="s">
        <v>1066</v>
      </c>
      <c r="B835" s="311"/>
      <c r="C835" s="285"/>
    </row>
    <row r="836" spans="1:3" ht="24.75" customHeight="1">
      <c r="A836" s="304" t="s">
        <v>384</v>
      </c>
      <c r="B836" s="311"/>
      <c r="C836" s="285"/>
    </row>
    <row r="837" spans="1:3" ht="24.75" customHeight="1">
      <c r="A837" s="304" t="s">
        <v>1067</v>
      </c>
      <c r="B837" s="311"/>
      <c r="C837" s="285"/>
    </row>
    <row r="838" spans="1:3" ht="24.75" customHeight="1">
      <c r="A838" s="304" t="s">
        <v>386</v>
      </c>
      <c r="B838" s="311"/>
      <c r="C838" s="285"/>
    </row>
    <row r="839" spans="1:3" ht="24.75" customHeight="1">
      <c r="A839" s="304" t="s">
        <v>388</v>
      </c>
      <c r="B839" s="311"/>
      <c r="C839" s="285"/>
    </row>
    <row r="840" spans="1:3" ht="24.75" customHeight="1">
      <c r="A840" s="304" t="s">
        <v>1068</v>
      </c>
      <c r="B840" s="311"/>
      <c r="C840" s="285"/>
    </row>
    <row r="841" spans="1:3" ht="24.75" customHeight="1">
      <c r="A841" s="304" t="s">
        <v>1069</v>
      </c>
      <c r="B841" s="311"/>
      <c r="C841" s="285"/>
    </row>
    <row r="842" spans="1:3" ht="24.75" customHeight="1">
      <c r="A842" s="304" t="s">
        <v>1070</v>
      </c>
      <c r="B842" s="311"/>
      <c r="C842" s="285"/>
    </row>
    <row r="843" spans="1:3" ht="24.75" customHeight="1">
      <c r="A843" s="304" t="s">
        <v>1071</v>
      </c>
      <c r="B843" s="311"/>
      <c r="C843" s="285"/>
    </row>
    <row r="844" spans="1:3" ht="24.75" customHeight="1">
      <c r="A844" s="304" t="s">
        <v>393</v>
      </c>
      <c r="B844" s="311"/>
      <c r="C844" s="285"/>
    </row>
    <row r="845" spans="1:3" ht="24.75" customHeight="1">
      <c r="A845" s="304" t="s">
        <v>1072</v>
      </c>
      <c r="B845" s="311"/>
      <c r="C845" s="285"/>
    </row>
    <row r="846" spans="1:3" ht="24.75" customHeight="1">
      <c r="A846" s="304" t="s">
        <v>1073</v>
      </c>
      <c r="B846" s="311"/>
      <c r="C846" s="285"/>
    </row>
    <row r="847" spans="1:3" ht="24.75" customHeight="1">
      <c r="A847" s="304" t="s">
        <v>396</v>
      </c>
      <c r="B847" s="311"/>
      <c r="C847" s="285"/>
    </row>
    <row r="848" spans="1:3" ht="24.75" customHeight="1">
      <c r="A848" s="304" t="s">
        <v>1074</v>
      </c>
      <c r="B848" s="311"/>
      <c r="C848" s="285"/>
    </row>
    <row r="849" spans="1:3" ht="24.75" customHeight="1">
      <c r="A849" s="304" t="s">
        <v>1075</v>
      </c>
      <c r="B849" s="311"/>
      <c r="C849" s="285"/>
    </row>
    <row r="850" spans="1:3" ht="24.75" customHeight="1">
      <c r="A850" s="304" t="s">
        <v>1076</v>
      </c>
      <c r="B850" s="311"/>
      <c r="C850" s="285"/>
    </row>
    <row r="851" spans="1:3" ht="24.75" customHeight="1">
      <c r="A851" s="304" t="s">
        <v>1077</v>
      </c>
      <c r="B851" s="311"/>
      <c r="C851" s="285"/>
    </row>
    <row r="852" spans="1:3" ht="24.75" customHeight="1">
      <c r="A852" s="304" t="s">
        <v>399</v>
      </c>
      <c r="B852" s="311"/>
      <c r="C852" s="285"/>
    </row>
    <row r="853" spans="1:3" ht="24.75" customHeight="1">
      <c r="A853" s="304" t="s">
        <v>401</v>
      </c>
      <c r="B853" s="311">
        <f>SUM(B854:B878)</f>
        <v>0</v>
      </c>
      <c r="C853" s="285">
        <f>SUM(C854:C878)</f>
        <v>0</v>
      </c>
    </row>
    <row r="854" spans="1:3" ht="24.75" customHeight="1">
      <c r="A854" s="304" t="s">
        <v>352</v>
      </c>
      <c r="B854" s="311"/>
      <c r="C854" s="285"/>
    </row>
    <row r="855" spans="1:3" ht="24.75" customHeight="1">
      <c r="A855" s="304" t="s">
        <v>354</v>
      </c>
      <c r="B855" s="311"/>
      <c r="C855" s="285"/>
    </row>
    <row r="856" spans="1:3" ht="24.75" customHeight="1">
      <c r="A856" s="304" t="s">
        <v>356</v>
      </c>
      <c r="B856" s="311"/>
      <c r="C856" s="285"/>
    </row>
    <row r="857" spans="1:3" ht="24.75" customHeight="1">
      <c r="A857" s="304" t="s">
        <v>405</v>
      </c>
      <c r="B857" s="311"/>
      <c r="C857" s="285"/>
    </row>
    <row r="858" spans="1:3" ht="24.75" customHeight="1">
      <c r="A858" s="304" t="s">
        <v>385</v>
      </c>
      <c r="B858" s="311"/>
      <c r="C858" s="285"/>
    </row>
    <row r="859" spans="1:3" ht="24.75" customHeight="1">
      <c r="A859" s="304" t="s">
        <v>387</v>
      </c>
      <c r="B859" s="311"/>
      <c r="C859" s="285"/>
    </row>
    <row r="860" spans="1:3" ht="24.75" customHeight="1">
      <c r="A860" s="304" t="s">
        <v>1078</v>
      </c>
      <c r="B860" s="311"/>
      <c r="C860" s="285"/>
    </row>
    <row r="861" spans="1:3" ht="24.75" customHeight="1">
      <c r="A861" s="304" t="s">
        <v>389</v>
      </c>
      <c r="B861" s="311"/>
      <c r="C861" s="285"/>
    </row>
    <row r="862" spans="1:3" ht="24.75" customHeight="1">
      <c r="A862" s="304" t="s">
        <v>390</v>
      </c>
      <c r="B862" s="311"/>
      <c r="C862" s="285"/>
    </row>
    <row r="863" spans="1:3" ht="24.75" customHeight="1">
      <c r="A863" s="304" t="s">
        <v>391</v>
      </c>
      <c r="B863" s="311"/>
      <c r="C863" s="285"/>
    </row>
    <row r="864" spans="1:3" ht="24.75" customHeight="1">
      <c r="A864" s="304" t="s">
        <v>392</v>
      </c>
      <c r="B864" s="311"/>
      <c r="C864" s="285"/>
    </row>
    <row r="865" spans="1:3" ht="24.75" customHeight="1">
      <c r="A865" s="304" t="s">
        <v>394</v>
      </c>
      <c r="B865" s="311"/>
      <c r="C865" s="285"/>
    </row>
    <row r="866" spans="1:3" ht="24.75" customHeight="1">
      <c r="A866" s="304" t="s">
        <v>395</v>
      </c>
      <c r="B866" s="311"/>
      <c r="C866" s="285"/>
    </row>
    <row r="867" spans="1:3" ht="24.75" customHeight="1">
      <c r="A867" s="304" t="s">
        <v>397</v>
      </c>
      <c r="B867" s="311"/>
      <c r="C867" s="285"/>
    </row>
    <row r="868" spans="1:3" ht="24.75" customHeight="1">
      <c r="A868" s="304" t="s">
        <v>398</v>
      </c>
      <c r="B868" s="311"/>
      <c r="C868" s="285"/>
    </row>
    <row r="869" spans="1:3" ht="24.75" customHeight="1">
      <c r="A869" s="304" t="s">
        <v>400</v>
      </c>
      <c r="B869" s="311"/>
      <c r="C869" s="285"/>
    </row>
    <row r="870" spans="1:3" ht="24.75" customHeight="1">
      <c r="A870" s="304" t="s">
        <v>402</v>
      </c>
      <c r="B870" s="311"/>
      <c r="C870" s="285"/>
    </row>
    <row r="871" spans="1:3" ht="24.75" customHeight="1">
      <c r="A871" s="304" t="s">
        <v>1079</v>
      </c>
      <c r="B871" s="311"/>
      <c r="C871" s="285"/>
    </row>
    <row r="872" spans="1:3" ht="24.75" customHeight="1">
      <c r="A872" s="304" t="s">
        <v>1080</v>
      </c>
      <c r="B872" s="311"/>
      <c r="C872" s="285"/>
    </row>
    <row r="873" spans="1:3" ht="24.75" customHeight="1">
      <c r="A873" s="304" t="s">
        <v>403</v>
      </c>
      <c r="B873" s="311"/>
      <c r="C873" s="285"/>
    </row>
    <row r="874" spans="1:3" ht="24.75" customHeight="1">
      <c r="A874" s="304" t="s">
        <v>404</v>
      </c>
      <c r="B874" s="311"/>
      <c r="C874" s="285"/>
    </row>
    <row r="875" spans="1:3" ht="24.75" customHeight="1">
      <c r="A875" s="304" t="s">
        <v>393</v>
      </c>
      <c r="B875" s="311"/>
      <c r="C875" s="285"/>
    </row>
    <row r="876" spans="1:3" ht="24.75" customHeight="1">
      <c r="A876" s="304" t="s">
        <v>1081</v>
      </c>
      <c r="B876" s="311"/>
      <c r="C876" s="285"/>
    </row>
    <row r="877" spans="1:3" ht="24.75" customHeight="1">
      <c r="A877" s="304" t="s">
        <v>406</v>
      </c>
      <c r="B877" s="311"/>
      <c r="C877" s="285"/>
    </row>
    <row r="878" spans="1:3" ht="24.75" customHeight="1">
      <c r="A878" s="304" t="s">
        <v>408</v>
      </c>
      <c r="B878" s="311"/>
      <c r="C878" s="285"/>
    </row>
    <row r="879" spans="1:3" ht="24.75" customHeight="1">
      <c r="A879" s="304" t="s">
        <v>410</v>
      </c>
      <c r="B879" s="311">
        <f>SUM(B880:B889)</f>
        <v>0</v>
      </c>
      <c r="C879" s="285">
        <f>SUM(C880:C889)</f>
        <v>0</v>
      </c>
    </row>
    <row r="880" spans="1:3" ht="24.75" customHeight="1">
      <c r="A880" s="304" t="s">
        <v>352</v>
      </c>
      <c r="B880" s="311"/>
      <c r="C880" s="285"/>
    </row>
    <row r="881" spans="1:3" ht="24.75" customHeight="1">
      <c r="A881" s="304" t="s">
        <v>354</v>
      </c>
      <c r="B881" s="311"/>
      <c r="C881" s="285"/>
    </row>
    <row r="882" spans="1:3" ht="24.75" customHeight="1">
      <c r="A882" s="304" t="s">
        <v>356</v>
      </c>
      <c r="B882" s="311"/>
      <c r="C882" s="285"/>
    </row>
    <row r="883" spans="1:3" ht="24.75" customHeight="1">
      <c r="A883" s="304" t="s">
        <v>414</v>
      </c>
      <c r="B883" s="311"/>
      <c r="C883" s="285"/>
    </row>
    <row r="884" spans="1:3" ht="24.75" customHeight="1">
      <c r="A884" s="304" t="s">
        <v>1082</v>
      </c>
      <c r="B884" s="311"/>
      <c r="C884" s="285"/>
    </row>
    <row r="885" spans="1:3" ht="24.75" customHeight="1">
      <c r="A885" s="304" t="s">
        <v>1083</v>
      </c>
      <c r="B885" s="311"/>
      <c r="C885" s="285"/>
    </row>
    <row r="886" spans="1:3" ht="24.75" customHeight="1">
      <c r="A886" s="304" t="s">
        <v>1084</v>
      </c>
      <c r="B886" s="311"/>
      <c r="C886" s="285"/>
    </row>
    <row r="887" spans="1:3" ht="24.75" customHeight="1">
      <c r="A887" s="304" t="s">
        <v>1085</v>
      </c>
      <c r="B887" s="311"/>
      <c r="C887" s="285"/>
    </row>
    <row r="888" spans="1:3" ht="24.75" customHeight="1">
      <c r="A888" s="304" t="s">
        <v>1086</v>
      </c>
      <c r="B888" s="311"/>
      <c r="C888" s="285"/>
    </row>
    <row r="889" spans="1:3" ht="24.75" customHeight="1">
      <c r="A889" s="304" t="s">
        <v>416</v>
      </c>
      <c r="B889" s="311"/>
      <c r="C889" s="285"/>
    </row>
    <row r="890" spans="1:3" ht="24.75" customHeight="1">
      <c r="A890" s="304" t="s">
        <v>418</v>
      </c>
      <c r="B890" s="311">
        <f>SUM(B891:B900)</f>
        <v>0</v>
      </c>
      <c r="C890" s="285">
        <f>SUM(C891:C900)</f>
        <v>0</v>
      </c>
    </row>
    <row r="891" spans="1:3" ht="24.75" customHeight="1">
      <c r="A891" s="304" t="s">
        <v>352</v>
      </c>
      <c r="B891" s="311"/>
      <c r="C891" s="285"/>
    </row>
    <row r="892" spans="1:3" ht="24.75" customHeight="1">
      <c r="A892" s="304" t="s">
        <v>354</v>
      </c>
      <c r="B892" s="311"/>
      <c r="C892" s="285"/>
    </row>
    <row r="893" spans="1:3" ht="24.75" customHeight="1">
      <c r="A893" s="304" t="s">
        <v>356</v>
      </c>
      <c r="B893" s="311"/>
      <c r="C893" s="285"/>
    </row>
    <row r="894" spans="1:3" ht="24.75" customHeight="1">
      <c r="A894" s="304" t="s">
        <v>1087</v>
      </c>
      <c r="B894" s="311"/>
      <c r="C894" s="285"/>
    </row>
    <row r="895" spans="1:3" ht="24.75" customHeight="1">
      <c r="A895" s="304" t="s">
        <v>420</v>
      </c>
      <c r="B895" s="311"/>
      <c r="C895" s="285"/>
    </row>
    <row r="896" spans="1:3" ht="24.75" customHeight="1">
      <c r="A896" s="304" t="s">
        <v>1088</v>
      </c>
      <c r="B896" s="311"/>
      <c r="C896" s="285"/>
    </row>
    <row r="897" spans="1:3" ht="24.75" customHeight="1">
      <c r="A897" s="304" t="s">
        <v>1089</v>
      </c>
      <c r="B897" s="311"/>
      <c r="C897" s="285"/>
    </row>
    <row r="898" spans="1:3" ht="24.75" customHeight="1">
      <c r="A898" s="304" t="s">
        <v>1090</v>
      </c>
      <c r="B898" s="311"/>
      <c r="C898" s="285"/>
    </row>
    <row r="899" spans="1:3" ht="24.75" customHeight="1">
      <c r="A899" s="304" t="s">
        <v>1091</v>
      </c>
      <c r="B899" s="311"/>
      <c r="C899" s="285"/>
    </row>
    <row r="900" spans="1:3" ht="24.75" customHeight="1">
      <c r="A900" s="304" t="s">
        <v>421</v>
      </c>
      <c r="B900" s="311"/>
      <c r="C900" s="285"/>
    </row>
    <row r="901" spans="1:3" ht="24.75" customHeight="1">
      <c r="A901" s="304" t="s">
        <v>422</v>
      </c>
      <c r="B901" s="311">
        <f>SUM(B902:B906)</f>
        <v>0</v>
      </c>
      <c r="C901" s="285">
        <f>SUM(C902:C906)</f>
        <v>0</v>
      </c>
    </row>
    <row r="902" spans="1:3" ht="24.75" customHeight="1">
      <c r="A902" s="304" t="s">
        <v>423</v>
      </c>
      <c r="B902" s="311"/>
      <c r="C902" s="285"/>
    </row>
    <row r="903" spans="1:3" ht="24.75" customHeight="1">
      <c r="A903" s="304" t="s">
        <v>425</v>
      </c>
      <c r="B903" s="311"/>
      <c r="C903" s="285"/>
    </row>
    <row r="904" spans="1:3" ht="24.75" customHeight="1">
      <c r="A904" s="304" t="s">
        <v>1092</v>
      </c>
      <c r="B904" s="311"/>
      <c r="C904" s="285"/>
    </row>
    <row r="905" spans="1:3" ht="24.75" customHeight="1">
      <c r="A905" s="304" t="s">
        <v>1093</v>
      </c>
      <c r="B905" s="311"/>
      <c r="C905" s="285"/>
    </row>
    <row r="906" spans="1:3" ht="24.75" customHeight="1">
      <c r="A906" s="304" t="s">
        <v>426</v>
      </c>
      <c r="B906" s="311"/>
      <c r="C906" s="285"/>
    </row>
    <row r="907" spans="1:3" ht="24.75" customHeight="1">
      <c r="A907" s="304" t="s">
        <v>407</v>
      </c>
      <c r="B907" s="311">
        <f>SUM(B908:B913)</f>
        <v>0</v>
      </c>
      <c r="C907" s="285">
        <f>SUM(C908:C913)</f>
        <v>0</v>
      </c>
    </row>
    <row r="908" spans="1:3" ht="24.75" customHeight="1">
      <c r="A908" s="304" t="s">
        <v>409</v>
      </c>
      <c r="B908" s="311"/>
      <c r="C908" s="285"/>
    </row>
    <row r="909" spans="1:3" ht="24.75" customHeight="1">
      <c r="A909" s="304" t="s">
        <v>1094</v>
      </c>
      <c r="B909" s="311"/>
      <c r="C909" s="285"/>
    </row>
    <row r="910" spans="1:3" ht="24.75" customHeight="1">
      <c r="A910" s="304" t="s">
        <v>411</v>
      </c>
      <c r="B910" s="311"/>
      <c r="C910" s="285"/>
    </row>
    <row r="911" spans="1:3" ht="24.75" customHeight="1">
      <c r="A911" s="304" t="s">
        <v>1095</v>
      </c>
      <c r="B911" s="311"/>
      <c r="C911" s="285"/>
    </row>
    <row r="912" spans="1:3" ht="24.75" customHeight="1">
      <c r="A912" s="304" t="s">
        <v>1096</v>
      </c>
      <c r="B912" s="311"/>
      <c r="C912" s="285"/>
    </row>
    <row r="913" spans="1:3" ht="24.75" customHeight="1">
      <c r="A913" s="304" t="s">
        <v>1097</v>
      </c>
      <c r="B913" s="311"/>
      <c r="C913" s="285"/>
    </row>
    <row r="914" spans="1:3" ht="24.75" customHeight="1">
      <c r="A914" s="304" t="s">
        <v>412</v>
      </c>
      <c r="B914" s="311">
        <f>SUM(B915:B920)</f>
        <v>0</v>
      </c>
      <c r="C914" s="285">
        <f>SUM(C915:C920)</f>
        <v>40</v>
      </c>
    </row>
    <row r="915" spans="1:3" ht="24.75" customHeight="1">
      <c r="A915" s="304" t="s">
        <v>413</v>
      </c>
      <c r="B915" s="311"/>
      <c r="C915" s="285"/>
    </row>
    <row r="916" spans="1:3" ht="24.75" customHeight="1">
      <c r="A916" s="304" t="s">
        <v>1098</v>
      </c>
      <c r="B916" s="311"/>
      <c r="C916" s="285"/>
    </row>
    <row r="917" spans="1:3" ht="24.75" customHeight="1">
      <c r="A917" s="304" t="s">
        <v>415</v>
      </c>
      <c r="B917" s="311"/>
      <c r="C917" s="285"/>
    </row>
    <row r="918" spans="1:3" ht="24.75" customHeight="1">
      <c r="A918" s="304" t="s">
        <v>417</v>
      </c>
      <c r="B918" s="311"/>
      <c r="C918" s="285">
        <v>40</v>
      </c>
    </row>
    <row r="919" spans="1:3" ht="24.75" customHeight="1">
      <c r="A919" s="304" t="s">
        <v>1099</v>
      </c>
      <c r="B919" s="311"/>
      <c r="C919" s="285"/>
    </row>
    <row r="920" spans="1:3" ht="24.75" customHeight="1">
      <c r="A920" s="304" t="s">
        <v>419</v>
      </c>
      <c r="B920" s="311"/>
      <c r="C920" s="285"/>
    </row>
    <row r="921" spans="1:3" ht="24.75" customHeight="1">
      <c r="A921" s="304" t="s">
        <v>1100</v>
      </c>
      <c r="B921" s="311">
        <f>SUM(B922:B923)</f>
        <v>0</v>
      </c>
      <c r="C921" s="285">
        <f>SUM(C922:C923)</f>
        <v>0</v>
      </c>
    </row>
    <row r="922" spans="1:3" ht="24.75" customHeight="1">
      <c r="A922" s="304" t="s">
        <v>1101</v>
      </c>
      <c r="B922" s="311"/>
      <c r="C922" s="285"/>
    </row>
    <row r="923" spans="1:3" ht="24.75" customHeight="1">
      <c r="A923" s="304" t="s">
        <v>1102</v>
      </c>
      <c r="B923" s="311"/>
      <c r="C923" s="285"/>
    </row>
    <row r="924" spans="1:3" ht="24.75" customHeight="1">
      <c r="A924" s="304" t="s">
        <v>1103</v>
      </c>
      <c r="B924" s="311">
        <f>SUM(B925:B926)</f>
        <v>0</v>
      </c>
      <c r="C924" s="285">
        <f>SUM(C925:C926)</f>
        <v>0</v>
      </c>
    </row>
    <row r="925" spans="1:3" ht="24.75" customHeight="1">
      <c r="A925" s="304" t="s">
        <v>1104</v>
      </c>
      <c r="B925" s="311"/>
      <c r="C925" s="285"/>
    </row>
    <row r="926" spans="1:3" ht="24.75" customHeight="1">
      <c r="A926" s="304" t="s">
        <v>1105</v>
      </c>
      <c r="B926" s="311"/>
      <c r="C926" s="285"/>
    </row>
    <row r="927" spans="1:3" ht="24.75" customHeight="1">
      <c r="A927" s="304" t="s">
        <v>1106</v>
      </c>
      <c r="B927" s="311">
        <f>B928+B951+B961+B971+B976+B983+B988</f>
        <v>0</v>
      </c>
      <c r="C927" s="285">
        <f>C928+C951+C961+C971+C976+C983+C988</f>
        <v>0</v>
      </c>
    </row>
    <row r="928" spans="1:3" ht="24.75" customHeight="1">
      <c r="A928" s="304" t="s">
        <v>424</v>
      </c>
      <c r="B928" s="311">
        <f>SUM(B929:B950)</f>
        <v>0</v>
      </c>
      <c r="C928" s="285">
        <f>SUM(C929:C950)</f>
        <v>0</v>
      </c>
    </row>
    <row r="929" spans="1:3" ht="24.75" customHeight="1">
      <c r="A929" s="304" t="s">
        <v>352</v>
      </c>
      <c r="B929" s="311"/>
      <c r="C929" s="285"/>
    </row>
    <row r="930" spans="1:3" ht="24.75" customHeight="1">
      <c r="A930" s="304" t="s">
        <v>354</v>
      </c>
      <c r="B930" s="311"/>
      <c r="C930" s="285"/>
    </row>
    <row r="931" spans="1:3" ht="24.75" customHeight="1">
      <c r="A931" s="304" t="s">
        <v>356</v>
      </c>
      <c r="B931" s="311"/>
      <c r="C931" s="285"/>
    </row>
    <row r="932" spans="1:3" ht="24.75" customHeight="1">
      <c r="A932" s="304" t="s">
        <v>1107</v>
      </c>
      <c r="B932" s="311"/>
      <c r="C932" s="285"/>
    </row>
    <row r="933" spans="1:3" ht="24.75" customHeight="1">
      <c r="A933" s="304" t="s">
        <v>1108</v>
      </c>
      <c r="B933" s="311"/>
      <c r="C933" s="285"/>
    </row>
    <row r="934" spans="1:3" ht="24.75" customHeight="1">
      <c r="A934" s="304" t="s">
        <v>1109</v>
      </c>
      <c r="B934" s="311"/>
      <c r="C934" s="285"/>
    </row>
    <row r="935" spans="1:3" ht="24.75" customHeight="1">
      <c r="A935" s="304" t="s">
        <v>431</v>
      </c>
      <c r="B935" s="311"/>
      <c r="C935" s="285"/>
    </row>
    <row r="936" spans="1:3" ht="24.75" customHeight="1">
      <c r="A936" s="304" t="s">
        <v>433</v>
      </c>
      <c r="B936" s="311"/>
      <c r="C936" s="285"/>
    </row>
    <row r="937" spans="1:3" ht="24.75" customHeight="1">
      <c r="A937" s="304" t="s">
        <v>435</v>
      </c>
      <c r="B937" s="311"/>
      <c r="C937" s="285"/>
    </row>
    <row r="938" spans="1:3" ht="24.75" customHeight="1">
      <c r="A938" s="304" t="s">
        <v>1110</v>
      </c>
      <c r="B938" s="311"/>
      <c r="C938" s="285"/>
    </row>
    <row r="939" spans="1:3" ht="24.75" customHeight="1">
      <c r="A939" s="304" t="s">
        <v>437</v>
      </c>
      <c r="B939" s="311"/>
      <c r="C939" s="285"/>
    </row>
    <row r="940" spans="1:3" ht="24.75" customHeight="1">
      <c r="A940" s="304" t="s">
        <v>439</v>
      </c>
      <c r="B940" s="311"/>
      <c r="C940" s="285"/>
    </row>
    <row r="941" spans="1:3" ht="24.75" customHeight="1">
      <c r="A941" s="304" t="s">
        <v>1111</v>
      </c>
      <c r="B941" s="311"/>
      <c r="C941" s="285"/>
    </row>
    <row r="942" spans="1:3" ht="24.75" customHeight="1">
      <c r="A942" s="304" t="s">
        <v>441</v>
      </c>
      <c r="B942" s="311"/>
      <c r="C942" s="285"/>
    </row>
    <row r="943" spans="1:3" ht="24.75" customHeight="1">
      <c r="A943" s="304" t="s">
        <v>1112</v>
      </c>
      <c r="B943" s="311"/>
      <c r="C943" s="285"/>
    </row>
    <row r="944" spans="1:3" ht="24.75" customHeight="1">
      <c r="A944" s="304" t="s">
        <v>1113</v>
      </c>
      <c r="B944" s="311"/>
      <c r="C944" s="285"/>
    </row>
    <row r="945" spans="1:3" ht="24.75" customHeight="1">
      <c r="A945" s="304" t="s">
        <v>1114</v>
      </c>
      <c r="B945" s="311"/>
      <c r="C945" s="285"/>
    </row>
    <row r="946" spans="1:3" ht="24.75" customHeight="1">
      <c r="A946" s="304" t="s">
        <v>1115</v>
      </c>
      <c r="B946" s="311"/>
      <c r="C946" s="285"/>
    </row>
    <row r="947" spans="1:3" ht="24.75" customHeight="1">
      <c r="A947" s="304" t="s">
        <v>1116</v>
      </c>
      <c r="B947" s="311"/>
      <c r="C947" s="285"/>
    </row>
    <row r="948" spans="1:3" ht="24.75" customHeight="1">
      <c r="A948" s="304" t="s">
        <v>443</v>
      </c>
      <c r="B948" s="311"/>
      <c r="C948" s="285"/>
    </row>
    <row r="949" spans="1:3" ht="24.75" customHeight="1">
      <c r="A949" s="304" t="s">
        <v>445</v>
      </c>
      <c r="B949" s="311"/>
      <c r="C949" s="285"/>
    </row>
    <row r="950" spans="1:3" ht="24.75" customHeight="1">
      <c r="A950" s="304" t="s">
        <v>1117</v>
      </c>
      <c r="B950" s="311"/>
      <c r="C950" s="285"/>
    </row>
    <row r="951" spans="1:3" ht="24.75" customHeight="1">
      <c r="A951" s="304" t="s">
        <v>448</v>
      </c>
      <c r="B951" s="311">
        <f>SUM(B952:B960)</f>
        <v>0</v>
      </c>
      <c r="C951" s="285">
        <f>SUM(C952:C960)</f>
        <v>0</v>
      </c>
    </row>
    <row r="952" spans="1:3" ht="24.75" customHeight="1">
      <c r="A952" s="304" t="s">
        <v>352</v>
      </c>
      <c r="B952" s="311"/>
      <c r="C952" s="285"/>
    </row>
    <row r="953" spans="1:3" ht="24.75" customHeight="1">
      <c r="A953" s="304" t="s">
        <v>354</v>
      </c>
      <c r="B953" s="311"/>
      <c r="C953" s="285"/>
    </row>
    <row r="954" spans="1:3" ht="24.75" customHeight="1">
      <c r="A954" s="304" t="s">
        <v>356</v>
      </c>
      <c r="B954" s="311"/>
      <c r="C954" s="285"/>
    </row>
    <row r="955" spans="1:3" ht="24.75" customHeight="1">
      <c r="A955" s="304" t="s">
        <v>450</v>
      </c>
      <c r="B955" s="311"/>
      <c r="C955" s="285"/>
    </row>
    <row r="956" spans="1:3" ht="24.75" customHeight="1">
      <c r="A956" s="304" t="s">
        <v>1118</v>
      </c>
      <c r="B956" s="311"/>
      <c r="C956" s="285"/>
    </row>
    <row r="957" spans="1:3" ht="24.75" customHeight="1">
      <c r="A957" s="304" t="s">
        <v>427</v>
      </c>
      <c r="B957" s="311"/>
      <c r="C957" s="285"/>
    </row>
    <row r="958" spans="1:3" ht="24.75" customHeight="1">
      <c r="A958" s="304" t="s">
        <v>1119</v>
      </c>
      <c r="B958" s="311"/>
      <c r="C958" s="285"/>
    </row>
    <row r="959" spans="1:3" ht="24.75" customHeight="1">
      <c r="A959" s="304" t="s">
        <v>1120</v>
      </c>
      <c r="B959" s="311"/>
      <c r="C959" s="285"/>
    </row>
    <row r="960" spans="1:3" ht="24.75" customHeight="1">
      <c r="A960" s="304" t="s">
        <v>428</v>
      </c>
      <c r="B960" s="311"/>
      <c r="C960" s="285"/>
    </row>
    <row r="961" spans="1:3" ht="24.75" customHeight="1">
      <c r="A961" s="304" t="s">
        <v>429</v>
      </c>
      <c r="B961" s="311">
        <f>SUM(B962:B970)</f>
        <v>0</v>
      </c>
      <c r="C961" s="285">
        <f>SUM(C962:C970)</f>
        <v>0</v>
      </c>
    </row>
    <row r="962" spans="1:3" ht="24.75" customHeight="1">
      <c r="A962" s="304" t="s">
        <v>352</v>
      </c>
      <c r="B962" s="311"/>
      <c r="C962" s="285"/>
    </row>
    <row r="963" spans="1:3" ht="24.75" customHeight="1">
      <c r="A963" s="304" t="s">
        <v>354</v>
      </c>
      <c r="B963" s="311"/>
      <c r="C963" s="285"/>
    </row>
    <row r="964" spans="1:3" ht="24.75" customHeight="1">
      <c r="A964" s="304" t="s">
        <v>356</v>
      </c>
      <c r="B964" s="311"/>
      <c r="C964" s="285"/>
    </row>
    <row r="965" spans="1:3" ht="24.75" customHeight="1">
      <c r="A965" s="304" t="s">
        <v>1121</v>
      </c>
      <c r="B965" s="311"/>
      <c r="C965" s="285"/>
    </row>
    <row r="966" spans="1:3" ht="24.75" customHeight="1">
      <c r="A966" s="304" t="s">
        <v>1122</v>
      </c>
      <c r="B966" s="311"/>
      <c r="C966" s="285"/>
    </row>
    <row r="967" spans="1:3" ht="24.75" customHeight="1">
      <c r="A967" s="304" t="s">
        <v>1123</v>
      </c>
      <c r="B967" s="311"/>
      <c r="C967" s="285"/>
    </row>
    <row r="968" spans="1:3" ht="24.75" customHeight="1">
      <c r="A968" s="304" t="s">
        <v>1124</v>
      </c>
      <c r="B968" s="311"/>
      <c r="C968" s="285"/>
    </row>
    <row r="969" spans="1:3" ht="24.75" customHeight="1">
      <c r="A969" s="304" t="s">
        <v>1125</v>
      </c>
      <c r="B969" s="311"/>
      <c r="C969" s="285"/>
    </row>
    <row r="970" spans="1:3" ht="24.75" customHeight="1">
      <c r="A970" s="304" t="s">
        <v>430</v>
      </c>
      <c r="B970" s="311"/>
      <c r="C970" s="285"/>
    </row>
    <row r="971" spans="1:3" ht="24.75" customHeight="1">
      <c r="A971" s="304" t="s">
        <v>432</v>
      </c>
      <c r="B971" s="311">
        <f>SUM(B972:B975)</f>
        <v>0</v>
      </c>
      <c r="C971" s="285">
        <f>SUM(C972:C975)</f>
        <v>0</v>
      </c>
    </row>
    <row r="972" spans="1:3" ht="24.75" customHeight="1">
      <c r="A972" s="304" t="s">
        <v>434</v>
      </c>
      <c r="B972" s="311"/>
      <c r="C972" s="285"/>
    </row>
    <row r="973" spans="1:3" ht="24.75" customHeight="1">
      <c r="A973" s="304" t="s">
        <v>436</v>
      </c>
      <c r="B973" s="311"/>
      <c r="C973" s="285"/>
    </row>
    <row r="974" spans="1:3" ht="24.75" customHeight="1">
      <c r="A974" s="304" t="s">
        <v>438</v>
      </c>
      <c r="B974" s="311"/>
      <c r="C974" s="285"/>
    </row>
    <row r="975" spans="1:3" ht="24.75" customHeight="1">
      <c r="A975" s="304" t="s">
        <v>440</v>
      </c>
      <c r="B975" s="311"/>
      <c r="C975" s="285"/>
    </row>
    <row r="976" spans="1:3" ht="24.75" customHeight="1">
      <c r="A976" s="304" t="s">
        <v>442</v>
      </c>
      <c r="B976" s="311">
        <f>SUM(B977:B982)</f>
        <v>0</v>
      </c>
      <c r="C976" s="285">
        <f>SUM(C977:C982)</f>
        <v>0</v>
      </c>
    </row>
    <row r="977" spans="1:3" ht="24.75" customHeight="1">
      <c r="A977" s="304" t="s">
        <v>352</v>
      </c>
      <c r="B977" s="311"/>
      <c r="C977" s="285"/>
    </row>
    <row r="978" spans="1:3" ht="24.75" customHeight="1">
      <c r="A978" s="304" t="s">
        <v>354</v>
      </c>
      <c r="B978" s="311"/>
      <c r="C978" s="285"/>
    </row>
    <row r="979" spans="1:3" ht="24.75" customHeight="1">
      <c r="A979" s="304" t="s">
        <v>356</v>
      </c>
      <c r="B979" s="311"/>
      <c r="C979" s="285"/>
    </row>
    <row r="980" spans="1:3" ht="24.75" customHeight="1">
      <c r="A980" s="304" t="s">
        <v>1120</v>
      </c>
      <c r="B980" s="311"/>
      <c r="C980" s="285"/>
    </row>
    <row r="981" spans="1:3" ht="24.75" customHeight="1">
      <c r="A981" s="304" t="s">
        <v>444</v>
      </c>
      <c r="B981" s="311"/>
      <c r="C981" s="285"/>
    </row>
    <row r="982" spans="1:3" ht="24.75" customHeight="1">
      <c r="A982" s="304" t="s">
        <v>1126</v>
      </c>
      <c r="B982" s="311"/>
      <c r="C982" s="285"/>
    </row>
    <row r="983" spans="1:3" ht="24.75" customHeight="1">
      <c r="A983" s="304" t="s">
        <v>446</v>
      </c>
      <c r="B983" s="311">
        <f>SUM(B984:B987)</f>
        <v>0</v>
      </c>
      <c r="C983" s="285">
        <f>SUM(C984:C987)</f>
        <v>0</v>
      </c>
    </row>
    <row r="984" spans="1:3" ht="24.75" customHeight="1">
      <c r="A984" s="304" t="s">
        <v>447</v>
      </c>
      <c r="B984" s="311"/>
      <c r="C984" s="285"/>
    </row>
    <row r="985" spans="1:3" ht="24.75" customHeight="1">
      <c r="A985" s="304" t="s">
        <v>449</v>
      </c>
      <c r="B985" s="311"/>
      <c r="C985" s="285"/>
    </row>
    <row r="986" spans="1:3" ht="24.75" customHeight="1">
      <c r="A986" s="304" t="s">
        <v>451</v>
      </c>
      <c r="B986" s="311"/>
      <c r="C986" s="285"/>
    </row>
    <row r="987" spans="1:3" ht="24.75" customHeight="1">
      <c r="A987" s="304" t="s">
        <v>452</v>
      </c>
      <c r="B987" s="311"/>
      <c r="C987" s="285"/>
    </row>
    <row r="988" spans="1:3" ht="24.75" customHeight="1">
      <c r="A988" s="304" t="s">
        <v>454</v>
      </c>
      <c r="B988" s="311">
        <f>SUM(B989:B990)</f>
        <v>0</v>
      </c>
      <c r="C988" s="285">
        <f>SUM(C989:C990)</f>
        <v>0</v>
      </c>
    </row>
    <row r="989" spans="1:3" ht="24.75" customHeight="1">
      <c r="A989" s="304" t="s">
        <v>456</v>
      </c>
      <c r="B989" s="311"/>
      <c r="C989" s="285"/>
    </row>
    <row r="990" spans="1:3" ht="24.75" customHeight="1">
      <c r="A990" s="304" t="s">
        <v>457</v>
      </c>
      <c r="B990" s="311"/>
      <c r="C990" s="285"/>
    </row>
    <row r="991" spans="1:3" ht="24.75" customHeight="1">
      <c r="A991" s="304" t="s">
        <v>1127</v>
      </c>
      <c r="B991" s="311">
        <f>B992+B1002+B1018+B1023+B1037+B1044+B1051</f>
        <v>7500</v>
      </c>
      <c r="C991" s="285">
        <f>C992+C1002+C1018+C1023+C1037+C1044+C1051</f>
        <v>13500</v>
      </c>
    </row>
    <row r="992" spans="1:3" ht="24.75" customHeight="1">
      <c r="A992" s="304" t="s">
        <v>1128</v>
      </c>
      <c r="B992" s="311">
        <f>SUM(B993:B1001)</f>
        <v>0</v>
      </c>
      <c r="C992" s="285">
        <f>SUM(C993:C1001)</f>
        <v>0</v>
      </c>
    </row>
    <row r="993" spans="1:3" ht="24.75" customHeight="1">
      <c r="A993" s="304" t="s">
        <v>352</v>
      </c>
      <c r="B993" s="311"/>
      <c r="C993" s="285"/>
    </row>
    <row r="994" spans="1:3" ht="24.75" customHeight="1">
      <c r="A994" s="304" t="s">
        <v>354</v>
      </c>
      <c r="B994" s="311"/>
      <c r="C994" s="285"/>
    </row>
    <row r="995" spans="1:3" ht="24.75" customHeight="1">
      <c r="A995" s="304" t="s">
        <v>356</v>
      </c>
      <c r="B995" s="311"/>
      <c r="C995" s="285"/>
    </row>
    <row r="996" spans="1:3" ht="24.75" customHeight="1">
      <c r="A996" s="304" t="s">
        <v>1129</v>
      </c>
      <c r="B996" s="311"/>
      <c r="C996" s="285"/>
    </row>
    <row r="997" spans="1:3" ht="24.75" customHeight="1">
      <c r="A997" s="304" t="s">
        <v>1130</v>
      </c>
      <c r="B997" s="311"/>
      <c r="C997" s="285"/>
    </row>
    <row r="998" spans="1:3" ht="24.75" customHeight="1">
      <c r="A998" s="304" t="s">
        <v>1131</v>
      </c>
      <c r="B998" s="311"/>
      <c r="C998" s="285"/>
    </row>
    <row r="999" spans="1:3" ht="24.75" customHeight="1">
      <c r="A999" s="304" t="s">
        <v>1132</v>
      </c>
      <c r="B999" s="311"/>
      <c r="C999" s="285"/>
    </row>
    <row r="1000" spans="1:3" ht="24.75" customHeight="1">
      <c r="A1000" s="304" t="s">
        <v>1133</v>
      </c>
      <c r="B1000" s="311"/>
      <c r="C1000" s="285"/>
    </row>
    <row r="1001" spans="1:3" ht="24.75" customHeight="1">
      <c r="A1001" s="304" t="s">
        <v>1134</v>
      </c>
      <c r="B1001" s="311"/>
      <c r="C1001" s="285"/>
    </row>
    <row r="1002" spans="1:3" ht="24.75" customHeight="1">
      <c r="A1002" s="304" t="s">
        <v>458</v>
      </c>
      <c r="B1002" s="311">
        <f>SUM(B1003:B1017)</f>
        <v>200</v>
      </c>
      <c r="C1002" s="285">
        <f>SUM(C1003:C1017)</f>
        <v>0</v>
      </c>
    </row>
    <row r="1003" spans="1:3" ht="24.75" customHeight="1">
      <c r="A1003" s="304" t="s">
        <v>352</v>
      </c>
      <c r="B1003" s="311"/>
      <c r="C1003" s="285"/>
    </row>
    <row r="1004" spans="1:3" ht="24.75" customHeight="1">
      <c r="A1004" s="304" t="s">
        <v>354</v>
      </c>
      <c r="B1004" s="311"/>
      <c r="C1004" s="285"/>
    </row>
    <row r="1005" spans="1:3" ht="24.75" customHeight="1">
      <c r="A1005" s="304" t="s">
        <v>356</v>
      </c>
      <c r="B1005" s="311"/>
      <c r="C1005" s="285"/>
    </row>
    <row r="1006" spans="1:3" ht="24.75" customHeight="1">
      <c r="A1006" s="304" t="s">
        <v>1135</v>
      </c>
      <c r="B1006" s="311"/>
      <c r="C1006" s="285"/>
    </row>
    <row r="1007" spans="1:3" ht="24.75" customHeight="1">
      <c r="A1007" s="304" t="s">
        <v>459</v>
      </c>
      <c r="B1007" s="311"/>
      <c r="C1007" s="285"/>
    </row>
    <row r="1008" spans="1:3" ht="24.75" customHeight="1">
      <c r="A1008" s="304" t="s">
        <v>460</v>
      </c>
      <c r="B1008" s="311"/>
      <c r="C1008" s="285"/>
    </row>
    <row r="1009" spans="1:3" ht="24.75" customHeight="1">
      <c r="A1009" s="304" t="s">
        <v>1136</v>
      </c>
      <c r="B1009" s="311"/>
      <c r="C1009" s="285"/>
    </row>
    <row r="1010" spans="1:3" ht="24.75" customHeight="1">
      <c r="A1010" s="304" t="s">
        <v>1137</v>
      </c>
      <c r="B1010" s="311"/>
      <c r="C1010" s="285"/>
    </row>
    <row r="1011" spans="1:3" ht="24.75" customHeight="1">
      <c r="A1011" s="304" t="s">
        <v>461</v>
      </c>
      <c r="B1011" s="311">
        <v>200</v>
      </c>
      <c r="C1011" s="285"/>
    </row>
    <row r="1012" spans="1:3" ht="24.75" customHeight="1">
      <c r="A1012" s="304" t="s">
        <v>1138</v>
      </c>
      <c r="B1012" s="311"/>
      <c r="C1012" s="285"/>
    </row>
    <row r="1013" spans="1:3" ht="24.75" customHeight="1">
      <c r="A1013" s="304" t="s">
        <v>1139</v>
      </c>
      <c r="B1013" s="311"/>
      <c r="C1013" s="285"/>
    </row>
    <row r="1014" spans="1:3" ht="24.75" customHeight="1">
      <c r="A1014" s="304" t="s">
        <v>1140</v>
      </c>
      <c r="B1014" s="311"/>
      <c r="C1014" s="285"/>
    </row>
    <row r="1015" spans="1:3" ht="24.75" customHeight="1">
      <c r="A1015" s="304" t="s">
        <v>1141</v>
      </c>
      <c r="B1015" s="311"/>
      <c r="C1015" s="285"/>
    </row>
    <row r="1016" spans="1:3" ht="24.75" customHeight="1">
      <c r="A1016" s="304" t="s">
        <v>1142</v>
      </c>
      <c r="B1016" s="311"/>
      <c r="C1016" s="285"/>
    </row>
    <row r="1017" spans="1:3" ht="24.75" customHeight="1">
      <c r="A1017" s="304" t="s">
        <v>462</v>
      </c>
      <c r="B1017" s="311"/>
      <c r="C1017" s="285"/>
    </row>
    <row r="1018" spans="1:3" ht="24.75" customHeight="1">
      <c r="A1018" s="304" t="s">
        <v>1143</v>
      </c>
      <c r="B1018" s="311">
        <f>SUM(B1019:B1022)</f>
        <v>0</v>
      </c>
      <c r="C1018" s="285">
        <f>SUM(C1019:C1022)</f>
        <v>0</v>
      </c>
    </row>
    <row r="1019" spans="1:3" ht="24.75" customHeight="1">
      <c r="A1019" s="304" t="s">
        <v>352</v>
      </c>
      <c r="B1019" s="311"/>
      <c r="C1019" s="285"/>
    </row>
    <row r="1020" spans="1:3" ht="24.75" customHeight="1">
      <c r="A1020" s="304" t="s">
        <v>354</v>
      </c>
      <c r="B1020" s="311"/>
      <c r="C1020" s="285"/>
    </row>
    <row r="1021" spans="1:3" ht="24.75" customHeight="1">
      <c r="A1021" s="304" t="s">
        <v>356</v>
      </c>
      <c r="B1021" s="311"/>
      <c r="C1021" s="285"/>
    </row>
    <row r="1022" spans="1:3" ht="24.75" customHeight="1">
      <c r="A1022" s="304" t="s">
        <v>1144</v>
      </c>
      <c r="B1022" s="311"/>
      <c r="C1022" s="285"/>
    </row>
    <row r="1023" spans="1:3" ht="24.75" customHeight="1">
      <c r="A1023" s="304" t="s">
        <v>464</v>
      </c>
      <c r="B1023" s="311">
        <f>SUM(B1024:B1036)</f>
        <v>0</v>
      </c>
      <c r="C1023" s="285">
        <f>SUM(C1024:C1036)</f>
        <v>0</v>
      </c>
    </row>
    <row r="1024" spans="1:3" ht="24.75" customHeight="1">
      <c r="A1024" s="304" t="s">
        <v>352</v>
      </c>
      <c r="B1024" s="311"/>
      <c r="C1024" s="285"/>
    </row>
    <row r="1025" spans="1:3" ht="24.75" customHeight="1">
      <c r="A1025" s="304" t="s">
        <v>354</v>
      </c>
      <c r="B1025" s="311"/>
      <c r="C1025" s="285"/>
    </row>
    <row r="1026" spans="1:3" ht="24.75" customHeight="1">
      <c r="A1026" s="304" t="s">
        <v>356</v>
      </c>
      <c r="B1026" s="311"/>
      <c r="C1026" s="285"/>
    </row>
    <row r="1027" spans="1:3" ht="24.75" customHeight="1">
      <c r="A1027" s="304" t="s">
        <v>1145</v>
      </c>
      <c r="B1027" s="311"/>
      <c r="C1027" s="285"/>
    </row>
    <row r="1028" spans="1:3" ht="24.75" customHeight="1">
      <c r="A1028" s="304" t="s">
        <v>1146</v>
      </c>
      <c r="B1028" s="311"/>
      <c r="C1028" s="285"/>
    </row>
    <row r="1029" spans="1:3" ht="24.75" customHeight="1">
      <c r="A1029" s="304" t="s">
        <v>465</v>
      </c>
      <c r="B1029" s="311"/>
      <c r="C1029" s="285"/>
    </row>
    <row r="1030" spans="1:3" ht="24.75" customHeight="1">
      <c r="A1030" s="304" t="s">
        <v>467</v>
      </c>
      <c r="B1030" s="311"/>
      <c r="C1030" s="285"/>
    </row>
    <row r="1031" spans="1:3" ht="24.75" customHeight="1">
      <c r="A1031" s="304" t="s">
        <v>1147</v>
      </c>
      <c r="B1031" s="311"/>
      <c r="C1031" s="285"/>
    </row>
    <row r="1032" spans="1:3" ht="24.75" customHeight="1">
      <c r="A1032" s="304" t="s">
        <v>453</v>
      </c>
      <c r="B1032" s="311"/>
      <c r="C1032" s="285"/>
    </row>
    <row r="1033" spans="1:3" ht="24.75" customHeight="1">
      <c r="A1033" s="304" t="s">
        <v>1148</v>
      </c>
      <c r="B1033" s="311"/>
      <c r="C1033" s="285"/>
    </row>
    <row r="1034" spans="1:3" ht="24.75" customHeight="1">
      <c r="A1034" s="304" t="s">
        <v>1120</v>
      </c>
      <c r="B1034" s="311"/>
      <c r="C1034" s="285"/>
    </row>
    <row r="1035" spans="1:3" ht="24.75" customHeight="1">
      <c r="A1035" s="304" t="s">
        <v>1149</v>
      </c>
      <c r="B1035" s="311"/>
      <c r="C1035" s="285"/>
    </row>
    <row r="1036" spans="1:3" ht="24.75" customHeight="1">
      <c r="A1036" s="304" t="s">
        <v>455</v>
      </c>
      <c r="B1036" s="311"/>
      <c r="C1036" s="285"/>
    </row>
    <row r="1037" spans="1:3" ht="24.75" customHeight="1">
      <c r="A1037" s="304" t="s">
        <v>463</v>
      </c>
      <c r="B1037" s="311">
        <f>SUM(B1038:B1043)</f>
        <v>4200</v>
      </c>
      <c r="C1037" s="285">
        <f>SUM(C1038:C1043)</f>
        <v>4040</v>
      </c>
    </row>
    <row r="1038" spans="1:3" ht="24.75" customHeight="1">
      <c r="A1038" s="304" t="s">
        <v>352</v>
      </c>
      <c r="B1038" s="311">
        <v>500</v>
      </c>
      <c r="C1038" s="285">
        <v>420</v>
      </c>
    </row>
    <row r="1039" spans="1:3" ht="24.75" customHeight="1">
      <c r="A1039" s="304" t="s">
        <v>354</v>
      </c>
      <c r="B1039" s="311">
        <v>200</v>
      </c>
      <c r="C1039" s="285">
        <v>120</v>
      </c>
    </row>
    <row r="1040" spans="1:3" ht="24.75" customHeight="1">
      <c r="A1040" s="304" t="s">
        <v>356</v>
      </c>
      <c r="B1040" s="311"/>
      <c r="C1040" s="285"/>
    </row>
    <row r="1041" spans="1:3" ht="24.75" customHeight="1">
      <c r="A1041" s="304" t="s">
        <v>466</v>
      </c>
      <c r="B1041" s="311"/>
      <c r="C1041" s="285"/>
    </row>
    <row r="1042" spans="1:3" ht="24.75" customHeight="1">
      <c r="A1042" s="304" t="s">
        <v>1150</v>
      </c>
      <c r="B1042" s="311"/>
      <c r="C1042" s="285"/>
    </row>
    <row r="1043" spans="1:3" ht="24.75" customHeight="1">
      <c r="A1043" s="304" t="s">
        <v>468</v>
      </c>
      <c r="B1043" s="311">
        <v>3500</v>
      </c>
      <c r="C1043" s="285">
        <v>3500</v>
      </c>
    </row>
    <row r="1044" spans="1:3" ht="24.75" customHeight="1">
      <c r="A1044" s="304" t="s">
        <v>469</v>
      </c>
      <c r="B1044" s="311">
        <f>SUM(B1045:B1050)</f>
        <v>3100</v>
      </c>
      <c r="C1044" s="285">
        <f>SUM(C1045:C1050)</f>
        <v>9460</v>
      </c>
    </row>
    <row r="1045" spans="1:3" ht="24.75" customHeight="1">
      <c r="A1045" s="304" t="s">
        <v>352</v>
      </c>
      <c r="B1045" s="311"/>
      <c r="C1045" s="285"/>
    </row>
    <row r="1046" spans="1:3" ht="24.75" customHeight="1">
      <c r="A1046" s="304" t="s">
        <v>354</v>
      </c>
      <c r="B1046" s="311"/>
      <c r="C1046" s="285"/>
    </row>
    <row r="1047" spans="1:3" ht="24.75" customHeight="1">
      <c r="A1047" s="304" t="s">
        <v>356</v>
      </c>
      <c r="B1047" s="311"/>
      <c r="C1047" s="285"/>
    </row>
    <row r="1048" spans="1:3" ht="24.75" customHeight="1">
      <c r="A1048" s="304" t="s">
        <v>471</v>
      </c>
      <c r="B1048" s="311"/>
      <c r="C1048" s="285"/>
    </row>
    <row r="1049" spans="1:3" ht="24.75" customHeight="1">
      <c r="A1049" s="304" t="s">
        <v>472</v>
      </c>
      <c r="B1049" s="311"/>
      <c r="C1049" s="285"/>
    </row>
    <row r="1050" spans="1:3" ht="24.75" customHeight="1">
      <c r="A1050" s="304" t="s">
        <v>473</v>
      </c>
      <c r="B1050" s="311">
        <v>3100</v>
      </c>
      <c r="C1050" s="285">
        <v>9460</v>
      </c>
    </row>
    <row r="1051" spans="1:3" ht="24.75" customHeight="1">
      <c r="A1051" s="304" t="s">
        <v>474</v>
      </c>
      <c r="B1051" s="311">
        <f>SUM(B1052:B1056)</f>
        <v>0</v>
      </c>
      <c r="C1051" s="285">
        <f>SUM(C1052:C1056)</f>
        <v>0</v>
      </c>
    </row>
    <row r="1052" spans="1:3" ht="24.75" customHeight="1">
      <c r="A1052" s="304" t="s">
        <v>1151</v>
      </c>
      <c r="B1052" s="311"/>
      <c r="C1052" s="285"/>
    </row>
    <row r="1053" spans="1:3" ht="24.75" customHeight="1">
      <c r="A1053" s="304" t="s">
        <v>475</v>
      </c>
      <c r="B1053" s="311"/>
      <c r="C1053" s="285"/>
    </row>
    <row r="1054" spans="1:3" ht="24.75" customHeight="1">
      <c r="A1054" s="304" t="s">
        <v>1152</v>
      </c>
      <c r="B1054" s="311"/>
      <c r="C1054" s="285"/>
    </row>
    <row r="1055" spans="1:3" ht="24.75" customHeight="1">
      <c r="A1055" s="304" t="s">
        <v>1153</v>
      </c>
      <c r="B1055" s="311"/>
      <c r="C1055" s="285"/>
    </row>
    <row r="1056" spans="1:3" ht="24.75" customHeight="1">
      <c r="A1056" s="304" t="s">
        <v>476</v>
      </c>
      <c r="B1056" s="311"/>
      <c r="C1056" s="285"/>
    </row>
    <row r="1057" spans="1:3" ht="24.75" customHeight="1">
      <c r="A1057" s="304" t="s">
        <v>1154</v>
      </c>
      <c r="B1057" s="311">
        <f>B1058+B1068+B1074</f>
        <v>3200</v>
      </c>
      <c r="C1057" s="285">
        <f>C1058+C1068+C1074</f>
        <v>1200</v>
      </c>
    </row>
    <row r="1058" spans="1:3" ht="24.75" customHeight="1">
      <c r="A1058" s="304" t="s">
        <v>478</v>
      </c>
      <c r="B1058" s="311">
        <f>SUM(B1059:B1067)</f>
        <v>500</v>
      </c>
      <c r="C1058" s="285">
        <f>SUM(C1059:C1067)</f>
        <v>200</v>
      </c>
    </row>
    <row r="1059" spans="1:3" ht="24.75" customHeight="1">
      <c r="A1059" s="304" t="s">
        <v>352</v>
      </c>
      <c r="B1059" s="311"/>
      <c r="C1059" s="285"/>
    </row>
    <row r="1060" spans="1:3" ht="24.75" customHeight="1">
      <c r="A1060" s="304" t="s">
        <v>354</v>
      </c>
      <c r="B1060" s="311"/>
      <c r="C1060" s="285"/>
    </row>
    <row r="1061" spans="1:3" ht="24.75" customHeight="1">
      <c r="A1061" s="304" t="s">
        <v>356</v>
      </c>
      <c r="B1061" s="311"/>
      <c r="C1061" s="285"/>
    </row>
    <row r="1062" spans="1:3" ht="24.75" customHeight="1">
      <c r="A1062" s="304" t="s">
        <v>1155</v>
      </c>
      <c r="B1062" s="311"/>
      <c r="C1062" s="285"/>
    </row>
    <row r="1063" spans="1:3" ht="24.75" customHeight="1">
      <c r="A1063" s="304" t="s">
        <v>481</v>
      </c>
      <c r="B1063" s="311"/>
      <c r="C1063" s="285"/>
    </row>
    <row r="1064" spans="1:3" ht="24.75" customHeight="1">
      <c r="A1064" s="304" t="s">
        <v>483</v>
      </c>
      <c r="B1064" s="311"/>
      <c r="C1064" s="285"/>
    </row>
    <row r="1065" spans="1:3" ht="24.75" customHeight="1">
      <c r="A1065" s="304" t="s">
        <v>485</v>
      </c>
      <c r="B1065" s="311"/>
      <c r="C1065" s="285"/>
    </row>
    <row r="1066" spans="1:3" ht="24.75" customHeight="1">
      <c r="A1066" s="304" t="s">
        <v>375</v>
      </c>
      <c r="B1066" s="311"/>
      <c r="C1066" s="285"/>
    </row>
    <row r="1067" spans="1:3" ht="24.75" customHeight="1">
      <c r="A1067" s="304" t="s">
        <v>470</v>
      </c>
      <c r="B1067" s="311">
        <v>500</v>
      </c>
      <c r="C1067" s="285">
        <v>200</v>
      </c>
    </row>
    <row r="1068" spans="1:3" ht="24.75" customHeight="1">
      <c r="A1068" s="304" t="s">
        <v>477</v>
      </c>
      <c r="B1068" s="311">
        <f>SUM(B1069:B1073)</f>
        <v>1800</v>
      </c>
      <c r="C1068" s="285">
        <f>SUM(C1069:C1073)</f>
        <v>500</v>
      </c>
    </row>
    <row r="1069" spans="1:3" ht="24.75" customHeight="1">
      <c r="A1069" s="304" t="s">
        <v>352</v>
      </c>
      <c r="B1069" s="311"/>
      <c r="C1069" s="285"/>
    </row>
    <row r="1070" spans="1:3" ht="24.75" customHeight="1">
      <c r="A1070" s="304" t="s">
        <v>354</v>
      </c>
      <c r="B1070" s="311"/>
      <c r="C1070" s="285"/>
    </row>
    <row r="1071" spans="1:3" ht="24.75" customHeight="1">
      <c r="A1071" s="304" t="s">
        <v>356</v>
      </c>
      <c r="B1071" s="311"/>
      <c r="C1071" s="285"/>
    </row>
    <row r="1072" spans="1:3" ht="24.75" customHeight="1">
      <c r="A1072" s="304" t="s">
        <v>479</v>
      </c>
      <c r="B1072" s="311"/>
      <c r="C1072" s="285"/>
    </row>
    <row r="1073" spans="1:3" ht="24.75" customHeight="1">
      <c r="A1073" s="304" t="s">
        <v>480</v>
      </c>
      <c r="B1073" s="311">
        <v>1800</v>
      </c>
      <c r="C1073" s="285">
        <v>500</v>
      </c>
    </row>
    <row r="1074" spans="1:3" ht="24.75" customHeight="1">
      <c r="A1074" s="304" t="s">
        <v>482</v>
      </c>
      <c r="B1074" s="311">
        <f>SUM(B1075:B1076)</f>
        <v>900</v>
      </c>
      <c r="C1074" s="285">
        <f>SUM(C1075:C1076)</f>
        <v>500</v>
      </c>
    </row>
    <row r="1075" spans="1:3" ht="24.75" customHeight="1">
      <c r="A1075" s="304" t="s">
        <v>484</v>
      </c>
      <c r="B1075" s="311">
        <v>900</v>
      </c>
      <c r="C1075" s="285">
        <v>500</v>
      </c>
    </row>
    <row r="1076" spans="1:3" ht="24.75" customHeight="1">
      <c r="A1076" s="304" t="s">
        <v>1156</v>
      </c>
      <c r="B1076" s="311"/>
      <c r="C1076" s="285"/>
    </row>
    <row r="1077" spans="1:3" ht="24.75" customHeight="1">
      <c r="A1077" s="304" t="s">
        <v>1157</v>
      </c>
      <c r="B1077" s="311">
        <f>B1078+B1085+B1091</f>
        <v>0</v>
      </c>
      <c r="C1077" s="285">
        <f>C1078+C1085+C1091</f>
        <v>0</v>
      </c>
    </row>
    <row r="1078" spans="1:3" ht="24.75" customHeight="1">
      <c r="A1078" s="304" t="s">
        <v>486</v>
      </c>
      <c r="B1078" s="311">
        <f>SUM(B1079:B1084)</f>
        <v>0</v>
      </c>
      <c r="C1078" s="285">
        <f>SUM(C1079:C1084)</f>
        <v>0</v>
      </c>
    </row>
    <row r="1079" spans="1:3" ht="24.75" customHeight="1">
      <c r="A1079" s="304" t="s">
        <v>352</v>
      </c>
      <c r="B1079" s="311"/>
      <c r="C1079" s="285"/>
    </row>
    <row r="1080" spans="1:3" ht="24.75" customHeight="1">
      <c r="A1080" s="304" t="s">
        <v>354</v>
      </c>
      <c r="B1080" s="311"/>
      <c r="C1080" s="285"/>
    </row>
    <row r="1081" spans="1:3" ht="24.75" customHeight="1">
      <c r="A1081" s="304" t="s">
        <v>356</v>
      </c>
      <c r="B1081" s="311"/>
      <c r="C1081" s="285"/>
    </row>
    <row r="1082" spans="1:3" ht="24.75" customHeight="1">
      <c r="A1082" s="304" t="s">
        <v>1158</v>
      </c>
      <c r="B1082" s="311"/>
      <c r="C1082" s="285"/>
    </row>
    <row r="1083" spans="1:3" ht="24.75" customHeight="1">
      <c r="A1083" s="304" t="s">
        <v>375</v>
      </c>
      <c r="B1083" s="311"/>
      <c r="C1083" s="285"/>
    </row>
    <row r="1084" spans="1:3" ht="24.75" customHeight="1">
      <c r="A1084" s="304" t="s">
        <v>489</v>
      </c>
      <c r="B1084" s="311"/>
      <c r="C1084" s="285"/>
    </row>
    <row r="1085" spans="1:3" ht="24.75" customHeight="1">
      <c r="A1085" s="304" t="s">
        <v>490</v>
      </c>
      <c r="B1085" s="311">
        <f>SUM(B1086:B1090)</f>
        <v>0</v>
      </c>
      <c r="C1085" s="285">
        <f>SUM(C1086:C1090)</f>
        <v>0</v>
      </c>
    </row>
    <row r="1086" spans="1:3" ht="24.75" customHeight="1">
      <c r="A1086" s="304" t="s">
        <v>1159</v>
      </c>
      <c r="B1086" s="311"/>
      <c r="C1086" s="285"/>
    </row>
    <row r="1087" spans="1:3" ht="24.75" customHeight="1">
      <c r="A1087" s="305" t="s">
        <v>1160</v>
      </c>
      <c r="B1087" s="311"/>
      <c r="C1087" s="285"/>
    </row>
    <row r="1088" spans="1:3" ht="24.75" customHeight="1">
      <c r="A1088" s="304" t="s">
        <v>1161</v>
      </c>
      <c r="B1088" s="311"/>
      <c r="C1088" s="285"/>
    </row>
    <row r="1089" spans="1:3" ht="24.75" customHeight="1">
      <c r="A1089" s="304" t="s">
        <v>1162</v>
      </c>
      <c r="B1089" s="311"/>
      <c r="C1089" s="285"/>
    </row>
    <row r="1090" spans="1:3" ht="24.75" customHeight="1">
      <c r="A1090" s="304" t="s">
        <v>491</v>
      </c>
      <c r="B1090" s="311"/>
      <c r="C1090" s="285"/>
    </row>
    <row r="1091" spans="1:3" ht="24.75" customHeight="1">
      <c r="A1091" s="304" t="s">
        <v>1163</v>
      </c>
      <c r="B1091" s="311"/>
      <c r="C1091" s="285"/>
    </row>
    <row r="1092" spans="1:3" ht="24.75" customHeight="1">
      <c r="A1092" s="304" t="s">
        <v>1164</v>
      </c>
      <c r="B1092" s="311">
        <f>SUM(B1093:B1101)</f>
        <v>0</v>
      </c>
      <c r="C1092" s="285">
        <f>SUM(C1093:C1101)</f>
        <v>0</v>
      </c>
    </row>
    <row r="1093" spans="1:3" ht="24.75" customHeight="1">
      <c r="A1093" s="304" t="s">
        <v>493</v>
      </c>
      <c r="B1093" s="311"/>
      <c r="C1093" s="285"/>
    </row>
    <row r="1094" spans="1:3" ht="24.75" customHeight="1">
      <c r="A1094" s="304" t="s">
        <v>1165</v>
      </c>
      <c r="B1094" s="311"/>
      <c r="C1094" s="285"/>
    </row>
    <row r="1095" spans="1:3" ht="24.75" customHeight="1">
      <c r="A1095" s="304" t="s">
        <v>1166</v>
      </c>
      <c r="B1095" s="311"/>
      <c r="C1095" s="285"/>
    </row>
    <row r="1096" spans="1:3" ht="24.75" customHeight="1">
      <c r="A1096" s="304" t="s">
        <v>1167</v>
      </c>
      <c r="B1096" s="311"/>
      <c r="C1096" s="285"/>
    </row>
    <row r="1097" spans="1:3" ht="24.75" customHeight="1">
      <c r="A1097" s="304" t="s">
        <v>494</v>
      </c>
      <c r="B1097" s="311"/>
      <c r="C1097" s="285"/>
    </row>
    <row r="1098" spans="1:3" ht="24.75" customHeight="1">
      <c r="A1098" s="304" t="s">
        <v>371</v>
      </c>
      <c r="B1098" s="311"/>
      <c r="C1098" s="285"/>
    </row>
    <row r="1099" spans="1:3" ht="24.75" customHeight="1">
      <c r="A1099" s="304" t="s">
        <v>1168</v>
      </c>
      <c r="B1099" s="311"/>
      <c r="C1099" s="285"/>
    </row>
    <row r="1100" spans="1:3" ht="24.75" customHeight="1">
      <c r="A1100" s="304" t="s">
        <v>1169</v>
      </c>
      <c r="B1100" s="311"/>
      <c r="C1100" s="285"/>
    </row>
    <row r="1101" spans="1:3" ht="24.75" customHeight="1">
      <c r="A1101" s="304" t="s">
        <v>496</v>
      </c>
      <c r="B1101" s="311"/>
      <c r="C1101" s="285"/>
    </row>
    <row r="1102" spans="1:3" ht="24.75" customHeight="1">
      <c r="A1102" s="304" t="s">
        <v>1321</v>
      </c>
      <c r="B1102" s="311">
        <f>B1103+B1122+B1141+B1150+B1165</f>
        <v>3000</v>
      </c>
      <c r="C1102" s="285">
        <f>C1103+C1122+C1141+C1150+C1165</f>
        <v>2000</v>
      </c>
    </row>
    <row r="1103" spans="1:3" ht="24.75" customHeight="1">
      <c r="A1103" s="304" t="s">
        <v>1322</v>
      </c>
      <c r="B1103" s="311">
        <f>SUM(B1104:B1121)</f>
        <v>3000</v>
      </c>
      <c r="C1103" s="285">
        <f>SUM(C1104:C1121)</f>
        <v>2000</v>
      </c>
    </row>
    <row r="1104" spans="1:3" ht="24.75" customHeight="1">
      <c r="A1104" s="304" t="s">
        <v>352</v>
      </c>
      <c r="B1104" s="311">
        <v>500</v>
      </c>
      <c r="C1104" s="285">
        <v>500</v>
      </c>
    </row>
    <row r="1105" spans="1:3" ht="24.75" customHeight="1">
      <c r="A1105" s="304" t="s">
        <v>354</v>
      </c>
      <c r="B1105" s="311">
        <v>1000</v>
      </c>
      <c r="C1105" s="285">
        <v>1000</v>
      </c>
    </row>
    <row r="1106" spans="1:3" ht="24.75" customHeight="1">
      <c r="A1106" s="304" t="s">
        <v>356</v>
      </c>
      <c r="B1106" s="311"/>
      <c r="C1106" s="285"/>
    </row>
    <row r="1107" spans="1:3" ht="24.75" customHeight="1">
      <c r="A1107" s="304" t="s">
        <v>1323</v>
      </c>
      <c r="B1107" s="311"/>
      <c r="C1107" s="285"/>
    </row>
    <row r="1108" spans="1:3" ht="24.75" customHeight="1">
      <c r="A1108" s="304" t="s">
        <v>487</v>
      </c>
      <c r="B1108" s="311"/>
      <c r="C1108" s="285"/>
    </row>
    <row r="1109" spans="1:3" ht="24.75" customHeight="1">
      <c r="A1109" s="304" t="s">
        <v>1170</v>
      </c>
      <c r="B1109" s="311"/>
      <c r="C1109" s="285"/>
    </row>
    <row r="1110" spans="1:3" ht="24.75" customHeight="1">
      <c r="A1110" s="304" t="s">
        <v>1324</v>
      </c>
      <c r="B1110" s="311"/>
      <c r="C1110" s="285"/>
    </row>
    <row r="1111" spans="1:3" ht="24.75" customHeight="1">
      <c r="A1111" s="304" t="s">
        <v>1325</v>
      </c>
      <c r="B1111" s="311"/>
      <c r="C1111" s="285"/>
    </row>
    <row r="1112" spans="1:3" ht="24.75" customHeight="1">
      <c r="A1112" s="304" t="s">
        <v>1326</v>
      </c>
      <c r="B1112" s="311"/>
      <c r="C1112" s="285"/>
    </row>
    <row r="1113" spans="1:3" ht="24.75" customHeight="1">
      <c r="A1113" s="304" t="s">
        <v>1171</v>
      </c>
      <c r="B1113" s="311"/>
      <c r="C1113" s="285"/>
    </row>
    <row r="1114" spans="1:3" ht="24.75" customHeight="1">
      <c r="A1114" s="304" t="s">
        <v>1172</v>
      </c>
      <c r="B1114" s="311"/>
      <c r="C1114" s="285"/>
    </row>
    <row r="1115" spans="1:3" ht="24.75" customHeight="1">
      <c r="A1115" s="304" t="s">
        <v>1173</v>
      </c>
      <c r="B1115" s="311"/>
      <c r="C1115" s="285"/>
    </row>
    <row r="1116" spans="1:3" ht="24.75" customHeight="1">
      <c r="A1116" s="304" t="s">
        <v>488</v>
      </c>
      <c r="B1116" s="311"/>
      <c r="C1116" s="285"/>
    </row>
    <row r="1117" spans="1:3" ht="24.75" customHeight="1">
      <c r="A1117" s="304" t="s">
        <v>1174</v>
      </c>
      <c r="B1117" s="311"/>
      <c r="C1117" s="285"/>
    </row>
    <row r="1118" spans="1:3" ht="24.75" customHeight="1">
      <c r="A1118" s="304" t="s">
        <v>1175</v>
      </c>
      <c r="B1118" s="311"/>
      <c r="C1118" s="285"/>
    </row>
    <row r="1119" spans="1:3" ht="24.75" customHeight="1">
      <c r="A1119" s="304" t="s">
        <v>1176</v>
      </c>
      <c r="B1119" s="311"/>
      <c r="C1119" s="285"/>
    </row>
    <row r="1120" spans="1:3" ht="24.75" customHeight="1">
      <c r="A1120" s="304" t="s">
        <v>375</v>
      </c>
      <c r="B1120" s="311">
        <v>500</v>
      </c>
      <c r="C1120" s="285">
        <v>500</v>
      </c>
    </row>
    <row r="1121" spans="1:3" ht="24.75" customHeight="1">
      <c r="A1121" s="304" t="s">
        <v>1327</v>
      </c>
      <c r="B1121" s="311">
        <v>1000</v>
      </c>
      <c r="C1121" s="285"/>
    </row>
    <row r="1122" spans="1:3" ht="24.75" customHeight="1">
      <c r="A1122" s="304" t="s">
        <v>492</v>
      </c>
      <c r="B1122" s="311">
        <f>SUM(B1123:B1140)</f>
        <v>0</v>
      </c>
      <c r="C1122" s="285">
        <f>SUM(C1123:C1140)</f>
        <v>0</v>
      </c>
    </row>
    <row r="1123" spans="1:3" ht="24.75" customHeight="1">
      <c r="A1123" s="304" t="s">
        <v>352</v>
      </c>
      <c r="B1123" s="311"/>
      <c r="C1123" s="285"/>
    </row>
    <row r="1124" spans="1:3" ht="24.75" customHeight="1">
      <c r="A1124" s="304" t="s">
        <v>354</v>
      </c>
      <c r="B1124" s="311"/>
      <c r="C1124" s="285"/>
    </row>
    <row r="1125" spans="1:3" ht="24.75" customHeight="1">
      <c r="A1125" s="304" t="s">
        <v>356</v>
      </c>
      <c r="B1125" s="311"/>
      <c r="C1125" s="285"/>
    </row>
    <row r="1126" spans="1:3" ht="24.75" customHeight="1">
      <c r="A1126" s="304" t="s">
        <v>1177</v>
      </c>
      <c r="B1126" s="311"/>
      <c r="C1126" s="285"/>
    </row>
    <row r="1127" spans="1:3" ht="24.75" customHeight="1">
      <c r="A1127" s="304" t="s">
        <v>1178</v>
      </c>
      <c r="B1127" s="311"/>
      <c r="C1127" s="285"/>
    </row>
    <row r="1128" spans="1:3" ht="24.75" customHeight="1">
      <c r="A1128" s="304" t="s">
        <v>1179</v>
      </c>
      <c r="B1128" s="311"/>
      <c r="C1128" s="285"/>
    </row>
    <row r="1129" spans="1:3" ht="24.75" customHeight="1">
      <c r="A1129" s="304" t="s">
        <v>1180</v>
      </c>
      <c r="B1129" s="311"/>
      <c r="C1129" s="285"/>
    </row>
    <row r="1130" spans="1:3" ht="24.75" customHeight="1">
      <c r="A1130" s="304" t="s">
        <v>495</v>
      </c>
      <c r="B1130" s="311"/>
      <c r="C1130" s="285"/>
    </row>
    <row r="1131" spans="1:3" ht="24.75" customHeight="1">
      <c r="A1131" s="304" t="s">
        <v>1181</v>
      </c>
      <c r="B1131" s="311"/>
      <c r="C1131" s="285"/>
    </row>
    <row r="1132" spans="1:3" ht="24.75" customHeight="1">
      <c r="A1132" s="304" t="s">
        <v>1182</v>
      </c>
      <c r="B1132" s="311"/>
      <c r="C1132" s="285"/>
    </row>
    <row r="1133" spans="1:3" ht="24.75" customHeight="1">
      <c r="A1133" s="304" t="s">
        <v>1183</v>
      </c>
      <c r="B1133" s="311"/>
      <c r="C1133" s="285"/>
    </row>
    <row r="1134" spans="1:3" ht="24.75" customHeight="1">
      <c r="A1134" s="304" t="s">
        <v>1184</v>
      </c>
      <c r="B1134" s="311"/>
      <c r="C1134" s="285"/>
    </row>
    <row r="1135" spans="1:3" ht="24.75" customHeight="1">
      <c r="A1135" s="304" t="s">
        <v>1185</v>
      </c>
      <c r="B1135" s="311"/>
      <c r="C1135" s="285"/>
    </row>
    <row r="1136" spans="1:3" ht="24.75" customHeight="1">
      <c r="A1136" s="304" t="s">
        <v>1186</v>
      </c>
      <c r="B1136" s="311"/>
      <c r="C1136" s="285"/>
    </row>
    <row r="1137" spans="1:3" ht="24.75" customHeight="1">
      <c r="A1137" s="304" t="s">
        <v>1187</v>
      </c>
      <c r="B1137" s="311"/>
      <c r="C1137" s="285"/>
    </row>
    <row r="1138" spans="1:3" ht="24.75" customHeight="1">
      <c r="A1138" s="304" t="s">
        <v>497</v>
      </c>
      <c r="B1138" s="311"/>
      <c r="C1138" s="285"/>
    </row>
    <row r="1139" spans="1:3" ht="24.75" customHeight="1">
      <c r="A1139" s="304" t="s">
        <v>375</v>
      </c>
      <c r="B1139" s="311"/>
      <c r="C1139" s="285"/>
    </row>
    <row r="1140" spans="1:3" ht="24.75" customHeight="1">
      <c r="A1140" s="304" t="s">
        <v>498</v>
      </c>
      <c r="B1140" s="311"/>
      <c r="C1140" s="285"/>
    </row>
    <row r="1141" spans="1:3" ht="24.75" customHeight="1">
      <c r="A1141" s="304" t="s">
        <v>1188</v>
      </c>
      <c r="B1141" s="311">
        <f>SUM(B1142:B1149)</f>
        <v>0</v>
      </c>
      <c r="C1141" s="285">
        <f>SUM(C1142:C1149)</f>
        <v>0</v>
      </c>
    </row>
    <row r="1142" spans="1:3" ht="24.75" customHeight="1">
      <c r="A1142" s="304" t="s">
        <v>352</v>
      </c>
      <c r="B1142" s="311"/>
      <c r="C1142" s="285"/>
    </row>
    <row r="1143" spans="1:3" ht="24.75" customHeight="1">
      <c r="A1143" s="304" t="s">
        <v>354</v>
      </c>
      <c r="B1143" s="311"/>
      <c r="C1143" s="285"/>
    </row>
    <row r="1144" spans="1:3" ht="24.75" customHeight="1">
      <c r="A1144" s="304" t="s">
        <v>356</v>
      </c>
      <c r="B1144" s="311"/>
      <c r="C1144" s="285"/>
    </row>
    <row r="1145" spans="1:3" ht="24.75" customHeight="1">
      <c r="A1145" s="304" t="s">
        <v>1189</v>
      </c>
      <c r="B1145" s="311"/>
      <c r="C1145" s="285"/>
    </row>
    <row r="1146" spans="1:3" ht="24.75" customHeight="1">
      <c r="A1146" s="304" t="s">
        <v>1190</v>
      </c>
      <c r="B1146" s="311"/>
      <c r="C1146" s="285"/>
    </row>
    <row r="1147" spans="1:3" ht="24.75" customHeight="1">
      <c r="A1147" s="304" t="s">
        <v>1191</v>
      </c>
      <c r="B1147" s="311"/>
      <c r="C1147" s="285"/>
    </row>
    <row r="1148" spans="1:3" ht="24.75" customHeight="1">
      <c r="A1148" s="304" t="s">
        <v>375</v>
      </c>
      <c r="B1148" s="311"/>
      <c r="C1148" s="285"/>
    </row>
    <row r="1149" spans="1:3" ht="24.75" customHeight="1">
      <c r="A1149" s="304" t="s">
        <v>1192</v>
      </c>
      <c r="B1149" s="311"/>
      <c r="C1149" s="285"/>
    </row>
    <row r="1150" spans="1:3" ht="24.75" customHeight="1">
      <c r="A1150" s="304" t="s">
        <v>504</v>
      </c>
      <c r="B1150" s="311">
        <f>SUM(B1151:B1164)</f>
        <v>0</v>
      </c>
      <c r="C1150" s="285">
        <f>SUM(C1151:C1164)</f>
        <v>0</v>
      </c>
    </row>
    <row r="1151" spans="1:3" ht="24.75" customHeight="1">
      <c r="A1151" s="304" t="s">
        <v>352</v>
      </c>
      <c r="B1151" s="311"/>
      <c r="C1151" s="285"/>
    </row>
    <row r="1152" spans="1:3" ht="24.75" customHeight="1">
      <c r="A1152" s="304" t="s">
        <v>354</v>
      </c>
      <c r="B1152" s="311"/>
      <c r="C1152" s="285"/>
    </row>
    <row r="1153" spans="1:3" ht="24.75" customHeight="1">
      <c r="A1153" s="304" t="s">
        <v>356</v>
      </c>
      <c r="B1153" s="311"/>
      <c r="C1153" s="285"/>
    </row>
    <row r="1154" spans="1:3" ht="24.75" customHeight="1">
      <c r="A1154" s="304" t="s">
        <v>506</v>
      </c>
      <c r="B1154" s="311"/>
      <c r="C1154" s="285"/>
    </row>
    <row r="1155" spans="1:3" ht="24.75" customHeight="1">
      <c r="A1155" s="304" t="s">
        <v>1193</v>
      </c>
      <c r="B1155" s="311"/>
      <c r="C1155" s="285"/>
    </row>
    <row r="1156" spans="1:3" ht="24.75" customHeight="1">
      <c r="A1156" s="304" t="s">
        <v>1194</v>
      </c>
      <c r="B1156" s="311"/>
      <c r="C1156" s="285"/>
    </row>
    <row r="1157" spans="1:3" ht="24.75" customHeight="1">
      <c r="A1157" s="304" t="s">
        <v>1195</v>
      </c>
      <c r="B1157" s="311"/>
      <c r="C1157" s="285"/>
    </row>
    <row r="1158" spans="1:3" ht="24.75" customHeight="1">
      <c r="A1158" s="304" t="s">
        <v>508</v>
      </c>
      <c r="B1158" s="311"/>
      <c r="C1158" s="285"/>
    </row>
    <row r="1159" spans="1:3" ht="24.75" customHeight="1">
      <c r="A1159" s="304" t="s">
        <v>509</v>
      </c>
      <c r="B1159" s="311"/>
      <c r="C1159" s="285"/>
    </row>
    <row r="1160" spans="1:3" ht="24.75" customHeight="1">
      <c r="A1160" s="304" t="s">
        <v>511</v>
      </c>
      <c r="B1160" s="311"/>
      <c r="C1160" s="285"/>
    </row>
    <row r="1161" spans="1:3" ht="24.75" customHeight="1">
      <c r="A1161" s="304" t="s">
        <v>1196</v>
      </c>
      <c r="B1161" s="311"/>
      <c r="C1161" s="285"/>
    </row>
    <row r="1162" spans="1:3" ht="24.75" customHeight="1">
      <c r="A1162" s="304" t="s">
        <v>1197</v>
      </c>
      <c r="B1162" s="311"/>
      <c r="C1162" s="285"/>
    </row>
    <row r="1163" spans="1:3" ht="24.75" customHeight="1">
      <c r="A1163" s="304" t="s">
        <v>1198</v>
      </c>
      <c r="B1163" s="311"/>
      <c r="C1163" s="285"/>
    </row>
    <row r="1164" spans="1:3" ht="24.75" customHeight="1">
      <c r="A1164" s="304" t="s">
        <v>512</v>
      </c>
      <c r="B1164" s="311"/>
      <c r="C1164" s="285"/>
    </row>
    <row r="1165" spans="1:3" ht="24.75" customHeight="1">
      <c r="A1165" s="304" t="s">
        <v>1328</v>
      </c>
      <c r="B1165" s="311"/>
      <c r="C1165" s="285"/>
    </row>
    <row r="1166" spans="1:3" ht="24.75" customHeight="1">
      <c r="A1166" s="304" t="s">
        <v>1199</v>
      </c>
      <c r="B1166" s="311">
        <f>B1167+B1176+B1180</f>
        <v>0</v>
      </c>
      <c r="C1166" s="285">
        <f>C1167+C1176+C1180</f>
        <v>0</v>
      </c>
    </row>
    <row r="1167" spans="1:3" ht="24.75" customHeight="1">
      <c r="A1167" s="304" t="s">
        <v>515</v>
      </c>
      <c r="B1167" s="311">
        <f>SUM(B1168:B1175)</f>
        <v>0</v>
      </c>
      <c r="C1167" s="285">
        <f>SUM(C1168:C1175)</f>
        <v>0</v>
      </c>
    </row>
    <row r="1168" spans="1:3" ht="24.75" customHeight="1">
      <c r="A1168" s="304" t="s">
        <v>517</v>
      </c>
      <c r="B1168" s="311"/>
      <c r="C1168" s="285"/>
    </row>
    <row r="1169" spans="1:3" ht="24.75" customHeight="1">
      <c r="A1169" s="304" t="s">
        <v>1200</v>
      </c>
      <c r="B1169" s="311"/>
      <c r="C1169" s="285"/>
    </row>
    <row r="1170" spans="1:3" ht="24.75" customHeight="1">
      <c r="A1170" s="304" t="s">
        <v>499</v>
      </c>
      <c r="B1170" s="311"/>
      <c r="C1170" s="285"/>
    </row>
    <row r="1171" spans="1:3" ht="24.75" customHeight="1">
      <c r="A1171" s="304" t="s">
        <v>1201</v>
      </c>
      <c r="B1171" s="311"/>
      <c r="C1171" s="285"/>
    </row>
    <row r="1172" spans="1:3" ht="24.75" customHeight="1">
      <c r="A1172" s="304" t="s">
        <v>1202</v>
      </c>
      <c r="B1172" s="311"/>
      <c r="C1172" s="285"/>
    </row>
    <row r="1173" spans="1:3" ht="24.75" customHeight="1">
      <c r="A1173" s="304" t="s">
        <v>500</v>
      </c>
      <c r="B1173" s="311"/>
      <c r="C1173" s="285"/>
    </row>
    <row r="1174" spans="1:3" ht="24.75" customHeight="1">
      <c r="A1174" s="304" t="s">
        <v>501</v>
      </c>
      <c r="B1174" s="311"/>
      <c r="C1174" s="285"/>
    </row>
    <row r="1175" spans="1:3" ht="24.75" customHeight="1">
      <c r="A1175" s="304" t="s">
        <v>502</v>
      </c>
      <c r="B1175" s="311"/>
      <c r="C1175" s="285"/>
    </row>
    <row r="1176" spans="1:3" ht="24.75" customHeight="1">
      <c r="A1176" s="304" t="s">
        <v>503</v>
      </c>
      <c r="B1176" s="311">
        <f>SUM(B1177:B1179)</f>
        <v>0</v>
      </c>
      <c r="C1176" s="285">
        <f>SUM(C1177:C1179)</f>
        <v>0</v>
      </c>
    </row>
    <row r="1177" spans="1:3" ht="24.75" customHeight="1">
      <c r="A1177" s="304" t="s">
        <v>1203</v>
      </c>
      <c r="B1177" s="311"/>
      <c r="C1177" s="285"/>
    </row>
    <row r="1178" spans="1:3" ht="24.75" customHeight="1">
      <c r="A1178" s="304" t="s">
        <v>1204</v>
      </c>
      <c r="B1178" s="311"/>
      <c r="C1178" s="285"/>
    </row>
    <row r="1179" spans="1:3" ht="24.75" customHeight="1">
      <c r="A1179" s="304" t="s">
        <v>505</v>
      </c>
      <c r="B1179" s="311"/>
      <c r="C1179" s="285"/>
    </row>
    <row r="1180" spans="1:3" ht="24.75" customHeight="1">
      <c r="A1180" s="304" t="s">
        <v>507</v>
      </c>
      <c r="B1180" s="311">
        <f>SUM(B1181:B1183)</f>
        <v>0</v>
      </c>
      <c r="C1180" s="285">
        <f>SUM(C1181:C1183)</f>
        <v>0</v>
      </c>
    </row>
    <row r="1181" spans="1:3" ht="24.75" customHeight="1">
      <c r="A1181" s="304" t="s">
        <v>1205</v>
      </c>
      <c r="B1181" s="311"/>
      <c r="C1181" s="285"/>
    </row>
    <row r="1182" spans="1:3" ht="24.75" customHeight="1">
      <c r="A1182" s="304" t="s">
        <v>1206</v>
      </c>
      <c r="B1182" s="311"/>
      <c r="C1182" s="285"/>
    </row>
    <row r="1183" spans="1:3" ht="24.75" customHeight="1">
      <c r="A1183" s="304" t="s">
        <v>510</v>
      </c>
      <c r="B1183" s="311"/>
      <c r="C1183" s="285"/>
    </row>
    <row r="1184" spans="1:3" ht="24.75" customHeight="1">
      <c r="A1184" s="304" t="s">
        <v>1207</v>
      </c>
      <c r="B1184" s="311">
        <f>B1185+B1200+B1214+B1219+B1225</f>
        <v>300</v>
      </c>
      <c r="C1184" s="285">
        <f>C1185+C1200+C1214+C1219+C1225</f>
        <v>323</v>
      </c>
    </row>
    <row r="1185" spans="1:3" ht="24.75" customHeight="1">
      <c r="A1185" s="304" t="s">
        <v>513</v>
      </c>
      <c r="B1185" s="311">
        <f>SUM(B1186:B1199)</f>
        <v>300</v>
      </c>
      <c r="C1185" s="285">
        <f>SUM(C1186:C1199)</f>
        <v>323</v>
      </c>
    </row>
    <row r="1186" spans="1:3" ht="24.75" customHeight="1">
      <c r="A1186" s="304" t="s">
        <v>352</v>
      </c>
      <c r="B1186" s="311"/>
      <c r="C1186" s="285"/>
    </row>
    <row r="1187" spans="1:3" ht="24.75" customHeight="1">
      <c r="A1187" s="304" t="s">
        <v>354</v>
      </c>
      <c r="B1187" s="311"/>
      <c r="C1187" s="285"/>
    </row>
    <row r="1188" spans="1:3" ht="24.75" customHeight="1">
      <c r="A1188" s="304" t="s">
        <v>356</v>
      </c>
      <c r="B1188" s="311"/>
      <c r="C1188" s="285"/>
    </row>
    <row r="1189" spans="1:3" ht="24.75" customHeight="1">
      <c r="A1189" s="304" t="s">
        <v>1208</v>
      </c>
      <c r="B1189" s="311"/>
      <c r="C1189" s="285"/>
    </row>
    <row r="1190" spans="1:3" ht="24.75" customHeight="1">
      <c r="A1190" s="304" t="s">
        <v>514</v>
      </c>
      <c r="B1190" s="311"/>
      <c r="C1190" s="285"/>
    </row>
    <row r="1191" spans="1:3" ht="24.75" customHeight="1">
      <c r="A1191" s="304" t="s">
        <v>516</v>
      </c>
      <c r="B1191" s="311"/>
      <c r="C1191" s="285"/>
    </row>
    <row r="1192" spans="1:3" ht="24.75" customHeight="1">
      <c r="A1192" s="304" t="s">
        <v>1209</v>
      </c>
      <c r="B1192" s="311"/>
      <c r="C1192" s="285"/>
    </row>
    <row r="1193" spans="1:3" ht="24.75" customHeight="1">
      <c r="A1193" s="304" t="s">
        <v>1210</v>
      </c>
      <c r="B1193" s="311"/>
      <c r="C1193" s="285"/>
    </row>
    <row r="1194" spans="1:3" ht="24.75" customHeight="1">
      <c r="A1194" s="304" t="s">
        <v>1211</v>
      </c>
      <c r="B1194" s="311"/>
      <c r="C1194" s="285"/>
    </row>
    <row r="1195" spans="1:3" ht="24.75" customHeight="1">
      <c r="A1195" s="304" t="s">
        <v>1212</v>
      </c>
      <c r="B1195" s="311"/>
      <c r="C1195" s="285"/>
    </row>
    <row r="1196" spans="1:3" ht="24.75" customHeight="1">
      <c r="A1196" s="304" t="s">
        <v>518</v>
      </c>
      <c r="B1196" s="311">
        <v>300</v>
      </c>
      <c r="C1196" s="285">
        <v>323</v>
      </c>
    </row>
    <row r="1197" spans="1:3" ht="24.75" customHeight="1">
      <c r="A1197" s="304" t="s">
        <v>1213</v>
      </c>
      <c r="B1197" s="311"/>
      <c r="C1197" s="285"/>
    </row>
    <row r="1198" spans="1:3" ht="24.75" customHeight="1">
      <c r="A1198" s="304" t="s">
        <v>375</v>
      </c>
      <c r="B1198" s="311"/>
      <c r="C1198" s="285"/>
    </row>
    <row r="1199" spans="1:3" ht="24.75" customHeight="1">
      <c r="A1199" s="304" t="s">
        <v>519</v>
      </c>
      <c r="B1199" s="311"/>
      <c r="C1199" s="285"/>
    </row>
    <row r="1200" spans="1:3" ht="24.75" customHeight="1">
      <c r="A1200" s="304" t="s">
        <v>1214</v>
      </c>
      <c r="B1200" s="311">
        <f>SUM(B1201:B1213)</f>
        <v>0</v>
      </c>
      <c r="C1200" s="285">
        <f>SUM(C1201:C1213)</f>
        <v>0</v>
      </c>
    </row>
    <row r="1201" spans="1:3" ht="24.75" customHeight="1">
      <c r="A1201" s="304" t="s">
        <v>352</v>
      </c>
      <c r="B1201" s="311"/>
      <c r="C1201" s="285"/>
    </row>
    <row r="1202" spans="1:3" ht="24.75" customHeight="1">
      <c r="A1202" s="304" t="s">
        <v>354</v>
      </c>
      <c r="B1202" s="311"/>
      <c r="C1202" s="285"/>
    </row>
    <row r="1203" spans="1:3" ht="24.75" customHeight="1">
      <c r="A1203" s="304" t="s">
        <v>356</v>
      </c>
      <c r="B1203" s="311"/>
      <c r="C1203" s="285"/>
    </row>
    <row r="1204" spans="1:3" ht="24.75" customHeight="1">
      <c r="A1204" s="304" t="s">
        <v>1215</v>
      </c>
      <c r="B1204" s="311"/>
      <c r="C1204" s="285"/>
    </row>
    <row r="1205" spans="1:3" ht="24.75" customHeight="1">
      <c r="A1205" s="304" t="s">
        <v>1216</v>
      </c>
      <c r="B1205" s="311"/>
      <c r="C1205" s="285"/>
    </row>
    <row r="1206" spans="1:3" ht="24.75" customHeight="1">
      <c r="A1206" s="304" t="s">
        <v>1217</v>
      </c>
      <c r="B1206" s="311"/>
      <c r="C1206" s="285"/>
    </row>
    <row r="1207" spans="1:3" ht="24.75" customHeight="1">
      <c r="A1207" s="304" t="s">
        <v>1218</v>
      </c>
      <c r="B1207" s="311"/>
      <c r="C1207" s="285"/>
    </row>
    <row r="1208" spans="1:3" ht="24.75" customHeight="1">
      <c r="A1208" s="304" t="s">
        <v>1219</v>
      </c>
      <c r="B1208" s="311"/>
      <c r="C1208" s="285"/>
    </row>
    <row r="1209" spans="1:3" ht="24.75" customHeight="1">
      <c r="A1209" s="304" t="s">
        <v>1220</v>
      </c>
      <c r="B1209" s="311"/>
      <c r="C1209" s="285"/>
    </row>
    <row r="1210" spans="1:3" ht="24.75" customHeight="1">
      <c r="A1210" s="304" t="s">
        <v>1221</v>
      </c>
      <c r="B1210" s="311"/>
      <c r="C1210" s="285"/>
    </row>
    <row r="1211" spans="1:3" ht="24.75" customHeight="1">
      <c r="A1211" s="304" t="s">
        <v>1222</v>
      </c>
      <c r="B1211" s="311"/>
      <c r="C1211" s="285"/>
    </row>
    <row r="1212" spans="1:3" ht="24.75" customHeight="1">
      <c r="A1212" s="304" t="s">
        <v>375</v>
      </c>
      <c r="B1212" s="311"/>
      <c r="C1212" s="285"/>
    </row>
    <row r="1213" spans="1:3" ht="24.75" customHeight="1">
      <c r="A1213" s="304" t="s">
        <v>1223</v>
      </c>
      <c r="B1213" s="311"/>
      <c r="C1213" s="285"/>
    </row>
    <row r="1214" spans="1:3" ht="24.75" customHeight="1">
      <c r="A1214" s="304" t="s">
        <v>1224</v>
      </c>
      <c r="B1214" s="311">
        <f>SUM(B1215:B1218)</f>
        <v>0</v>
      </c>
      <c r="C1214" s="285">
        <f>SUM(C1215:C1218)</f>
        <v>0</v>
      </c>
    </row>
    <row r="1215" spans="1:3" ht="24.75" customHeight="1">
      <c r="A1215" s="304" t="s">
        <v>1329</v>
      </c>
      <c r="B1215" s="311"/>
      <c r="C1215" s="285"/>
    </row>
    <row r="1216" spans="1:3" ht="24.75" customHeight="1">
      <c r="A1216" s="304" t="s">
        <v>1225</v>
      </c>
      <c r="B1216" s="311"/>
      <c r="C1216" s="285"/>
    </row>
    <row r="1217" spans="1:3" ht="24.75" customHeight="1">
      <c r="A1217" s="304" t="s">
        <v>1226</v>
      </c>
      <c r="B1217" s="311"/>
      <c r="C1217" s="285"/>
    </row>
    <row r="1218" spans="1:3" ht="24.75" customHeight="1">
      <c r="A1218" s="304" t="s">
        <v>1330</v>
      </c>
      <c r="B1218" s="311"/>
      <c r="C1218" s="285"/>
    </row>
    <row r="1219" spans="1:3" ht="24.75" customHeight="1">
      <c r="A1219" s="304" t="s">
        <v>520</v>
      </c>
      <c r="B1219" s="311">
        <f>SUM(B1220:B1224)</f>
        <v>0</v>
      </c>
      <c r="C1219" s="285">
        <f>SUM(C1220:C1224)</f>
        <v>0</v>
      </c>
    </row>
    <row r="1220" spans="1:3" ht="24.75" customHeight="1">
      <c r="A1220" s="304" t="s">
        <v>1227</v>
      </c>
      <c r="B1220" s="311"/>
      <c r="C1220" s="285"/>
    </row>
    <row r="1221" spans="1:3" ht="24.75" customHeight="1">
      <c r="A1221" s="304" t="s">
        <v>1228</v>
      </c>
      <c r="B1221" s="311"/>
      <c r="C1221" s="285"/>
    </row>
    <row r="1222" spans="1:3" ht="24.75" customHeight="1">
      <c r="A1222" s="304" t="s">
        <v>521</v>
      </c>
      <c r="B1222" s="311"/>
      <c r="C1222" s="285"/>
    </row>
    <row r="1223" spans="1:3" ht="24.75" customHeight="1">
      <c r="A1223" s="304" t="s">
        <v>1229</v>
      </c>
      <c r="B1223" s="311"/>
      <c r="C1223" s="285"/>
    </row>
    <row r="1224" spans="1:3" ht="24.75" customHeight="1">
      <c r="A1224" s="304" t="s">
        <v>1230</v>
      </c>
      <c r="B1224" s="311"/>
      <c r="C1224" s="285"/>
    </row>
    <row r="1225" spans="1:3" ht="24.75" customHeight="1">
      <c r="A1225" s="304" t="s">
        <v>522</v>
      </c>
      <c r="B1225" s="311">
        <f>SUM(B1226:B1236)</f>
        <v>0</v>
      </c>
      <c r="C1225" s="285">
        <f>SUM(C1226:C1236)</f>
        <v>0</v>
      </c>
    </row>
    <row r="1226" spans="1:3" ht="24.75" customHeight="1">
      <c r="A1226" s="304" t="s">
        <v>1231</v>
      </c>
      <c r="B1226" s="311"/>
      <c r="C1226" s="285"/>
    </row>
    <row r="1227" spans="1:3" ht="24.75" customHeight="1">
      <c r="A1227" s="304" t="s">
        <v>523</v>
      </c>
      <c r="B1227" s="311"/>
      <c r="C1227" s="285"/>
    </row>
    <row r="1228" spans="1:3" ht="24.75" customHeight="1">
      <c r="A1228" s="304" t="s">
        <v>524</v>
      </c>
      <c r="B1228" s="311"/>
      <c r="C1228" s="285"/>
    </row>
    <row r="1229" spans="1:3" ht="24.75" customHeight="1">
      <c r="A1229" s="304" t="s">
        <v>525</v>
      </c>
      <c r="B1229" s="311"/>
      <c r="C1229" s="285"/>
    </row>
    <row r="1230" spans="1:3" ht="24.75" customHeight="1">
      <c r="A1230" s="304" t="s">
        <v>1232</v>
      </c>
      <c r="B1230" s="311"/>
      <c r="C1230" s="285"/>
    </row>
    <row r="1231" spans="1:3" ht="24.75" customHeight="1">
      <c r="A1231" s="304" t="s">
        <v>1233</v>
      </c>
      <c r="B1231" s="311"/>
      <c r="C1231" s="285"/>
    </row>
    <row r="1232" spans="1:3" ht="24.75" customHeight="1">
      <c r="A1232" s="304" t="s">
        <v>1234</v>
      </c>
      <c r="B1232" s="311"/>
      <c r="C1232" s="285"/>
    </row>
    <row r="1233" spans="1:3" ht="24.75" customHeight="1">
      <c r="A1233" s="304" t="s">
        <v>1235</v>
      </c>
      <c r="B1233" s="311"/>
      <c r="C1233" s="285"/>
    </row>
    <row r="1234" spans="1:3" ht="24.75" customHeight="1">
      <c r="A1234" s="304" t="s">
        <v>526</v>
      </c>
      <c r="B1234" s="311"/>
      <c r="C1234" s="285"/>
    </row>
    <row r="1235" spans="1:3" ht="24.75" customHeight="1">
      <c r="A1235" s="304" t="s">
        <v>1236</v>
      </c>
      <c r="B1235" s="311"/>
      <c r="C1235" s="285"/>
    </row>
    <row r="1236" spans="1:3" ht="24.75" customHeight="1">
      <c r="A1236" s="304" t="s">
        <v>527</v>
      </c>
      <c r="B1236" s="311"/>
      <c r="C1236" s="285"/>
    </row>
    <row r="1237" spans="1:3" ht="24.75" customHeight="1">
      <c r="A1237" s="304" t="s">
        <v>1237</v>
      </c>
      <c r="B1237" s="311">
        <f>B1238+B1250+B1256+B1262+B1270+B1283+B1287+B1293</f>
        <v>0</v>
      </c>
      <c r="C1237" s="285">
        <f>C1238+C1250+C1256+C1262+C1270+C1283+C1287+C1293</f>
        <v>1500</v>
      </c>
    </row>
    <row r="1238" spans="1:3" ht="24.75" customHeight="1">
      <c r="A1238" s="304" t="s">
        <v>1238</v>
      </c>
      <c r="B1238" s="311">
        <f>SUM(B1239:B1249)</f>
        <v>0</v>
      </c>
      <c r="C1238" s="285">
        <f>SUM(C1239:C1249)</f>
        <v>1480</v>
      </c>
    </row>
    <row r="1239" spans="1:3" ht="24.75" customHeight="1">
      <c r="A1239" s="304" t="s">
        <v>1239</v>
      </c>
      <c r="B1239" s="311"/>
      <c r="C1239" s="285">
        <v>480</v>
      </c>
    </row>
    <row r="1240" spans="1:3" ht="24.75" customHeight="1">
      <c r="A1240" s="304" t="s">
        <v>1240</v>
      </c>
      <c r="B1240" s="311"/>
      <c r="C1240" s="285"/>
    </row>
    <row r="1241" spans="1:3" ht="24.75" customHeight="1">
      <c r="A1241" s="304" t="s">
        <v>1241</v>
      </c>
      <c r="B1241" s="311"/>
      <c r="C1241" s="285"/>
    </row>
    <row r="1242" spans="1:3" ht="24.75" customHeight="1">
      <c r="A1242" s="304" t="s">
        <v>1242</v>
      </c>
      <c r="B1242" s="311"/>
      <c r="C1242" s="285"/>
    </row>
    <row r="1243" spans="1:3" ht="24.75" customHeight="1">
      <c r="A1243" s="304" t="s">
        <v>1243</v>
      </c>
      <c r="B1243" s="311"/>
      <c r="C1243" s="285"/>
    </row>
    <row r="1244" spans="1:3" ht="24.75" customHeight="1">
      <c r="A1244" s="304" t="s">
        <v>1244</v>
      </c>
      <c r="B1244" s="311"/>
      <c r="C1244" s="285">
        <v>1000</v>
      </c>
    </row>
    <row r="1245" spans="1:3" ht="24.75" customHeight="1">
      <c r="A1245" s="304" t="s">
        <v>1245</v>
      </c>
      <c r="B1245" s="311"/>
      <c r="C1245" s="285"/>
    </row>
    <row r="1246" spans="1:3" ht="24.75" customHeight="1">
      <c r="A1246" s="304" t="s">
        <v>1246</v>
      </c>
      <c r="B1246" s="311"/>
      <c r="C1246" s="285"/>
    </row>
    <row r="1247" spans="1:3" ht="24.75" customHeight="1">
      <c r="A1247" s="304" t="s">
        <v>1247</v>
      </c>
      <c r="B1247" s="311"/>
      <c r="C1247" s="285"/>
    </row>
    <row r="1248" spans="1:3" ht="24.75" customHeight="1">
      <c r="A1248" s="304" t="s">
        <v>1248</v>
      </c>
      <c r="B1248" s="311"/>
      <c r="C1248" s="285"/>
    </row>
    <row r="1249" spans="1:3" ht="24.75" customHeight="1">
      <c r="A1249" s="304" t="s">
        <v>1249</v>
      </c>
      <c r="B1249" s="311"/>
      <c r="C1249" s="285"/>
    </row>
    <row r="1250" spans="1:3" ht="24.75" customHeight="1">
      <c r="A1250" s="304" t="s">
        <v>1250</v>
      </c>
      <c r="B1250" s="311">
        <f>SUM(B1251:B1255)</f>
        <v>0</v>
      </c>
      <c r="C1250" s="285">
        <f>SUM(C1251:C1255)</f>
        <v>0</v>
      </c>
    </row>
    <row r="1251" spans="1:3" ht="24.75" customHeight="1">
      <c r="A1251" s="304" t="s">
        <v>1239</v>
      </c>
      <c r="B1251" s="311"/>
      <c r="C1251" s="285"/>
    </row>
    <row r="1252" spans="1:3" ht="24.75" customHeight="1">
      <c r="A1252" s="304" t="s">
        <v>1251</v>
      </c>
      <c r="B1252" s="311"/>
      <c r="C1252" s="285"/>
    </row>
    <row r="1253" spans="1:3" ht="24.75" customHeight="1">
      <c r="A1253" s="304" t="s">
        <v>1241</v>
      </c>
      <c r="B1253" s="311"/>
      <c r="C1253" s="285"/>
    </row>
    <row r="1254" spans="1:3" ht="24.75" customHeight="1">
      <c r="A1254" s="304" t="s">
        <v>1252</v>
      </c>
      <c r="B1254" s="311"/>
      <c r="C1254" s="285"/>
    </row>
    <row r="1255" spans="1:3" ht="24.75" customHeight="1">
      <c r="A1255" s="304" t="s">
        <v>1253</v>
      </c>
      <c r="B1255" s="311"/>
      <c r="C1255" s="285"/>
    </row>
    <row r="1256" spans="1:3" ht="24.75" customHeight="1">
      <c r="A1256" s="304" t="s">
        <v>1254</v>
      </c>
      <c r="B1256" s="311">
        <f>SUM(B1257:B1261)</f>
        <v>0</v>
      </c>
      <c r="C1256" s="285">
        <f>SUM(C1257:C1261)</f>
        <v>0</v>
      </c>
    </row>
    <row r="1257" spans="1:3" ht="24.75" customHeight="1">
      <c r="A1257" s="304" t="s">
        <v>1239</v>
      </c>
      <c r="B1257" s="311"/>
      <c r="C1257" s="285"/>
    </row>
    <row r="1258" spans="1:3" ht="24.75" customHeight="1">
      <c r="A1258" s="304" t="s">
        <v>1240</v>
      </c>
      <c r="B1258" s="311"/>
      <c r="C1258" s="285"/>
    </row>
    <row r="1259" spans="1:3" ht="24.75" customHeight="1">
      <c r="A1259" s="304" t="s">
        <v>1241</v>
      </c>
      <c r="B1259" s="311"/>
      <c r="C1259" s="285"/>
    </row>
    <row r="1260" spans="1:3" ht="24.75" customHeight="1">
      <c r="A1260" s="304" t="s">
        <v>1255</v>
      </c>
      <c r="B1260" s="311"/>
      <c r="C1260" s="285"/>
    </row>
    <row r="1261" spans="1:3" ht="24.75" customHeight="1">
      <c r="A1261" s="304" t="s">
        <v>1256</v>
      </c>
      <c r="B1261" s="311"/>
      <c r="C1261" s="285"/>
    </row>
    <row r="1262" spans="1:3" ht="24.75" customHeight="1">
      <c r="A1262" s="304" t="s">
        <v>1257</v>
      </c>
      <c r="B1262" s="311">
        <f>SUM(B1263:B1269)</f>
        <v>0</v>
      </c>
      <c r="C1262" s="285">
        <f>SUM(C1263:C1269)</f>
        <v>0</v>
      </c>
    </row>
    <row r="1263" spans="1:3" ht="24.75" customHeight="1">
      <c r="A1263" s="304" t="s">
        <v>1239</v>
      </c>
      <c r="B1263" s="311"/>
      <c r="C1263" s="285"/>
    </row>
    <row r="1264" spans="1:3" ht="24.75" customHeight="1">
      <c r="A1264" s="304" t="s">
        <v>1240</v>
      </c>
      <c r="B1264" s="311"/>
      <c r="C1264" s="285"/>
    </row>
    <row r="1265" spans="1:3" ht="24.75" customHeight="1">
      <c r="A1265" s="304" t="s">
        <v>1241</v>
      </c>
      <c r="B1265" s="311"/>
      <c r="C1265" s="285"/>
    </row>
    <row r="1266" spans="1:3" ht="24.75" customHeight="1">
      <c r="A1266" s="304" t="s">
        <v>1258</v>
      </c>
      <c r="B1266" s="311"/>
      <c r="C1266" s="285"/>
    </row>
    <row r="1267" spans="1:3" ht="24.75" customHeight="1">
      <c r="A1267" s="304" t="s">
        <v>1259</v>
      </c>
      <c r="B1267" s="311"/>
      <c r="C1267" s="285"/>
    </row>
    <row r="1268" spans="1:3" ht="24.75" customHeight="1">
      <c r="A1268" s="304" t="s">
        <v>1248</v>
      </c>
      <c r="B1268" s="311"/>
      <c r="C1268" s="285"/>
    </row>
    <row r="1269" spans="1:3" ht="24.75" customHeight="1">
      <c r="A1269" s="304" t="s">
        <v>1260</v>
      </c>
      <c r="B1269" s="311"/>
      <c r="C1269" s="285"/>
    </row>
    <row r="1270" spans="1:3" ht="24.75" customHeight="1">
      <c r="A1270" s="304" t="s">
        <v>1261</v>
      </c>
      <c r="B1270" s="311">
        <f>SUM(B1271:B1282)</f>
        <v>0</v>
      </c>
      <c r="C1270" s="285">
        <f>SUM(C1271:C1282)</f>
        <v>0</v>
      </c>
    </row>
    <row r="1271" spans="1:3" ht="24.75" customHeight="1">
      <c r="A1271" s="304" t="s">
        <v>1239</v>
      </c>
      <c r="B1271" s="311"/>
      <c r="C1271" s="285"/>
    </row>
    <row r="1272" spans="1:3" ht="24.75" customHeight="1">
      <c r="A1272" s="304" t="s">
        <v>1240</v>
      </c>
      <c r="B1272" s="311"/>
      <c r="C1272" s="285"/>
    </row>
    <row r="1273" spans="1:3" ht="24.75" customHeight="1">
      <c r="A1273" s="304" t="s">
        <v>1241</v>
      </c>
      <c r="B1273" s="311"/>
      <c r="C1273" s="285"/>
    </row>
    <row r="1274" spans="1:3" ht="24.75" customHeight="1">
      <c r="A1274" s="304" t="s">
        <v>1262</v>
      </c>
      <c r="B1274" s="311"/>
      <c r="C1274" s="285"/>
    </row>
    <row r="1275" spans="1:3" ht="24.75" customHeight="1">
      <c r="A1275" s="304" t="s">
        <v>1263</v>
      </c>
      <c r="B1275" s="311"/>
      <c r="C1275" s="285"/>
    </row>
    <row r="1276" spans="1:3" ht="24.75" customHeight="1">
      <c r="A1276" s="304" t="s">
        <v>1264</v>
      </c>
      <c r="B1276" s="311"/>
      <c r="C1276" s="285"/>
    </row>
    <row r="1277" spans="1:3" ht="24.75" customHeight="1">
      <c r="A1277" s="304" t="s">
        <v>1265</v>
      </c>
      <c r="B1277" s="311"/>
      <c r="C1277" s="285"/>
    </row>
    <row r="1278" spans="1:3" ht="24.75" customHeight="1">
      <c r="A1278" s="304" t="s">
        <v>1266</v>
      </c>
      <c r="B1278" s="311"/>
      <c r="C1278" s="285"/>
    </row>
    <row r="1279" spans="1:3" ht="24.75" customHeight="1">
      <c r="A1279" s="304" t="s">
        <v>1267</v>
      </c>
      <c r="B1279" s="311"/>
      <c r="C1279" s="285"/>
    </row>
    <row r="1280" spans="1:3" ht="24.75" customHeight="1">
      <c r="A1280" s="304" t="s">
        <v>1268</v>
      </c>
      <c r="B1280" s="311"/>
      <c r="C1280" s="285"/>
    </row>
    <row r="1281" spans="1:3" ht="24.75" customHeight="1">
      <c r="A1281" s="304" t="s">
        <v>1269</v>
      </c>
      <c r="B1281" s="311"/>
      <c r="C1281" s="285"/>
    </row>
    <row r="1282" spans="1:3" ht="24.75" customHeight="1">
      <c r="A1282" s="304" t="s">
        <v>1270</v>
      </c>
      <c r="B1282" s="311"/>
      <c r="C1282" s="285"/>
    </row>
    <row r="1283" spans="1:3" ht="24.75" customHeight="1">
      <c r="A1283" s="304" t="s">
        <v>1271</v>
      </c>
      <c r="B1283" s="311">
        <f>SUM(B1284:B1286)</f>
        <v>0</v>
      </c>
      <c r="C1283" s="285">
        <f>SUM(C1284:C1286)</f>
        <v>0</v>
      </c>
    </row>
    <row r="1284" spans="1:3" ht="24.75" customHeight="1">
      <c r="A1284" s="304" t="s">
        <v>1272</v>
      </c>
      <c r="B1284" s="311"/>
      <c r="C1284" s="285"/>
    </row>
    <row r="1285" spans="1:3" ht="24.75" customHeight="1">
      <c r="A1285" s="304" t="s">
        <v>1273</v>
      </c>
      <c r="B1285" s="311"/>
      <c r="C1285" s="285"/>
    </row>
    <row r="1286" spans="1:3" ht="24.75" customHeight="1">
      <c r="A1286" s="304" t="s">
        <v>1274</v>
      </c>
      <c r="B1286" s="311"/>
      <c r="C1286" s="285"/>
    </row>
    <row r="1287" spans="1:3" ht="24.75" customHeight="1">
      <c r="A1287" s="304" t="s">
        <v>1275</v>
      </c>
      <c r="B1287" s="311">
        <f>SUM(B1288:B1292)</f>
        <v>0</v>
      </c>
      <c r="C1287" s="285">
        <f>SUM(C1288:C1292)</f>
        <v>20</v>
      </c>
    </row>
    <row r="1288" spans="1:3" ht="24.75" customHeight="1">
      <c r="A1288" s="304" t="s">
        <v>1276</v>
      </c>
      <c r="B1288" s="311"/>
      <c r="C1288" s="285"/>
    </row>
    <row r="1289" spans="1:3" ht="24.75" customHeight="1">
      <c r="A1289" s="304" t="s">
        <v>1277</v>
      </c>
      <c r="B1289" s="311"/>
      <c r="C1289" s="285">
        <v>20</v>
      </c>
    </row>
    <row r="1290" spans="1:3" ht="24.75" customHeight="1">
      <c r="A1290" s="304" t="s">
        <v>1278</v>
      </c>
      <c r="B1290" s="311"/>
      <c r="C1290" s="285"/>
    </row>
    <row r="1291" spans="1:3" ht="24.75" customHeight="1">
      <c r="A1291" s="304" t="s">
        <v>1279</v>
      </c>
      <c r="B1291" s="311"/>
      <c r="C1291" s="285"/>
    </row>
    <row r="1292" spans="1:3" ht="24.75" customHeight="1">
      <c r="A1292" s="304" t="s">
        <v>1280</v>
      </c>
      <c r="B1292" s="311"/>
      <c r="C1292" s="285"/>
    </row>
    <row r="1293" spans="1:3" ht="24.75" customHeight="1">
      <c r="A1293" s="304" t="s">
        <v>1281</v>
      </c>
      <c r="B1293" s="311"/>
      <c r="C1293" s="285"/>
    </row>
    <row r="1294" spans="1:3" ht="24.75" customHeight="1">
      <c r="A1294" s="304" t="s">
        <v>1282</v>
      </c>
      <c r="B1294" s="311"/>
      <c r="C1294" s="285">
        <v>15000</v>
      </c>
    </row>
    <row r="1295" spans="1:3" ht="24.75" customHeight="1">
      <c r="A1295" s="304" t="s">
        <v>1283</v>
      </c>
      <c r="B1295" s="311">
        <f>B1296</f>
        <v>0</v>
      </c>
      <c r="C1295" s="285"/>
    </row>
    <row r="1296" spans="1:3" ht="24.75" customHeight="1">
      <c r="A1296" s="304" t="s">
        <v>1284</v>
      </c>
      <c r="B1296" s="311">
        <f>SUM(B1297:B1300)</f>
        <v>0</v>
      </c>
      <c r="C1296" s="285"/>
    </row>
    <row r="1297" spans="1:3" ht="24.75" customHeight="1">
      <c r="A1297" s="304" t="s">
        <v>1285</v>
      </c>
      <c r="B1297" s="311"/>
      <c r="C1297" s="285"/>
    </row>
    <row r="1298" spans="1:3" ht="24.75" customHeight="1">
      <c r="A1298" s="304" t="s">
        <v>1286</v>
      </c>
      <c r="B1298" s="311"/>
      <c r="C1298" s="285"/>
    </row>
    <row r="1299" spans="1:3" ht="24.75" customHeight="1">
      <c r="A1299" s="304" t="s">
        <v>1287</v>
      </c>
      <c r="B1299" s="311"/>
      <c r="C1299" s="285"/>
    </row>
    <row r="1300" spans="1:3" ht="24.75" customHeight="1">
      <c r="A1300" s="304" t="s">
        <v>1288</v>
      </c>
      <c r="B1300" s="311"/>
      <c r="C1300" s="285"/>
    </row>
    <row r="1301" spans="1:3" ht="24.75" customHeight="1">
      <c r="A1301" s="304" t="s">
        <v>1289</v>
      </c>
      <c r="B1301" s="311">
        <f>B1302</f>
        <v>5100</v>
      </c>
      <c r="C1301" s="285">
        <f>C1302</f>
        <v>8000</v>
      </c>
    </row>
    <row r="1302" spans="1:3" ht="24.75" customHeight="1">
      <c r="A1302" s="304" t="s">
        <v>1290</v>
      </c>
      <c r="B1302" s="311">
        <f>SUM(B1303:B1306)</f>
        <v>5100</v>
      </c>
      <c r="C1302" s="285">
        <f>SUM(C1303:C1306)</f>
        <v>8000</v>
      </c>
    </row>
    <row r="1303" spans="1:3" ht="24.75" customHeight="1">
      <c r="A1303" s="304" t="s">
        <v>1291</v>
      </c>
      <c r="B1303" s="311">
        <v>5100</v>
      </c>
      <c r="C1303" s="285">
        <v>8000</v>
      </c>
    </row>
    <row r="1304" spans="1:3" ht="24.75" customHeight="1">
      <c r="A1304" s="304" t="s">
        <v>1292</v>
      </c>
      <c r="B1304" s="311"/>
      <c r="C1304" s="285"/>
    </row>
    <row r="1305" spans="1:3" ht="24.75" customHeight="1">
      <c r="A1305" s="304" t="s">
        <v>1293</v>
      </c>
      <c r="B1305" s="311"/>
      <c r="C1305" s="285"/>
    </row>
    <row r="1306" spans="1:3" ht="24.75" customHeight="1">
      <c r="A1306" s="304" t="s">
        <v>1294</v>
      </c>
      <c r="B1306" s="314"/>
      <c r="C1306" s="285"/>
    </row>
    <row r="1307" spans="1:3" ht="24.75" customHeight="1">
      <c r="A1307" s="285" t="s">
        <v>1295</v>
      </c>
      <c r="B1307" s="309">
        <f>B1308</f>
        <v>0</v>
      </c>
      <c r="C1307" s="286"/>
    </row>
    <row r="1308" spans="1:3" ht="24.75" customHeight="1">
      <c r="A1308" s="285" t="s">
        <v>1296</v>
      </c>
      <c r="B1308" s="309"/>
      <c r="C1308" s="286"/>
    </row>
    <row r="1309" spans="1:3" ht="24.75" customHeight="1">
      <c r="A1309" s="285" t="s">
        <v>1297</v>
      </c>
      <c r="B1309" s="309">
        <f>SUM(B1310:B1311)</f>
        <v>5600</v>
      </c>
      <c r="C1309" s="286">
        <f>SUM(C1310:C1311)</f>
        <v>2137</v>
      </c>
    </row>
    <row r="1310" spans="1:3" ht="24.75" customHeight="1">
      <c r="A1310" s="285" t="s">
        <v>1298</v>
      </c>
      <c r="B1310" s="309"/>
      <c r="C1310" s="286"/>
    </row>
    <row r="1311" spans="1:3" ht="24.75" customHeight="1">
      <c r="A1311" s="285" t="s">
        <v>1299</v>
      </c>
      <c r="B1311" s="309">
        <v>5600</v>
      </c>
      <c r="C1311" s="286">
        <v>2137</v>
      </c>
    </row>
    <row r="1312" spans="1:3" ht="24.75" customHeight="1">
      <c r="A1312" s="285"/>
      <c r="B1312" s="309"/>
      <c r="C1312" s="286"/>
    </row>
    <row r="1313" spans="1:3" ht="24.75" customHeight="1">
      <c r="A1313" s="285"/>
      <c r="B1313" s="309"/>
      <c r="C1313" s="286"/>
    </row>
    <row r="1314" spans="1:3" ht="24.75" customHeight="1">
      <c r="A1314" s="287" t="s">
        <v>1300</v>
      </c>
      <c r="B1314" s="309">
        <f>B4+B253+B256+B268+B356+B410+B466+B522+B639+B710+B783+B802+B927+B991+B1057+B1077+B1092+B1102+B1166+B1184+B1237+B1294+B1295+B1301+B1307+B1309</f>
        <v>600000</v>
      </c>
      <c r="C1314" s="286">
        <f>C4+C253+C256+C268+C356+C410+C466+C522+C639+C710+C783+C802+C927+C991+C1057+C1077+C1092+C1102+C1166+C1184+C1237+C1294+C1295+C1301+C1307+C1309</f>
        <v>600000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5902777777777778" footer="0.2361111111111111"/>
  <pageSetup horizontalDpi="600" verticalDpi="600" orientation="landscape" pageOrder="overThenDown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C34"/>
  <sheetViews>
    <sheetView showGridLines="0" showZeros="0" view="pageBreakPreview" zoomScale="85" zoomScaleNormal="85" zoomScaleSheetLayoutView="85" zoomScalePageLayoutView="0" workbookViewId="0" topLeftCell="A1">
      <selection activeCell="C5" sqref="C5"/>
    </sheetView>
  </sheetViews>
  <sheetFormatPr defaultColWidth="9.00390625" defaultRowHeight="14.25"/>
  <cols>
    <col min="1" max="1" width="41.75390625" style="131" customWidth="1"/>
    <col min="2" max="2" width="19.125" style="138" customWidth="1"/>
    <col min="3" max="3" width="39.125" style="135" customWidth="1"/>
    <col min="4" max="4" width="19.125" style="138" customWidth="1"/>
    <col min="5" max="8" width="14.25390625" style="135" customWidth="1"/>
    <col min="9" max="9" width="9.00390625" style="130" bestFit="1" customWidth="1"/>
    <col min="10" max="10" width="9.00390625" style="131" bestFit="1" customWidth="1"/>
    <col min="11" max="16384" width="9.00390625" style="131" customWidth="1"/>
  </cols>
  <sheetData>
    <row r="1" spans="1:9" s="117" customFormat="1" ht="54.75" customHeight="1">
      <c r="A1" s="344" t="s">
        <v>1359</v>
      </c>
      <c r="B1" s="344"/>
      <c r="C1" s="344"/>
      <c r="D1" s="344"/>
      <c r="E1" s="116"/>
      <c r="F1" s="116"/>
      <c r="G1" s="116"/>
      <c r="H1" s="116"/>
      <c r="I1" s="116"/>
    </row>
    <row r="2" spans="3:9" s="118" customFormat="1" ht="27" customHeight="1">
      <c r="C2" s="119"/>
      <c r="D2" s="258" t="s">
        <v>2</v>
      </c>
      <c r="E2" s="119"/>
      <c r="F2" s="119"/>
      <c r="G2" s="119"/>
      <c r="H2" s="119"/>
      <c r="I2" s="120"/>
    </row>
    <row r="3" spans="1:9" s="125" customFormat="1" ht="43.5" customHeight="1">
      <c r="A3" s="121" t="s">
        <v>528</v>
      </c>
      <c r="B3" s="122" t="s">
        <v>529</v>
      </c>
      <c r="C3" s="121" t="s">
        <v>528</v>
      </c>
      <c r="D3" s="122" t="s">
        <v>529</v>
      </c>
      <c r="E3" s="123"/>
      <c r="F3" s="123"/>
      <c r="G3" s="123"/>
      <c r="H3" s="123"/>
      <c r="I3" s="124"/>
    </row>
    <row r="4" spans="1:211" s="132" customFormat="1" ht="43.5" customHeight="1">
      <c r="A4" s="126" t="s">
        <v>530</v>
      </c>
      <c r="B4" s="127">
        <f>B5+B14+B27</f>
        <v>318975.5</v>
      </c>
      <c r="C4" s="128" t="s">
        <v>531</v>
      </c>
      <c r="D4" s="127">
        <v>73</v>
      </c>
      <c r="E4" s="129"/>
      <c r="F4" s="129"/>
      <c r="G4" s="129"/>
      <c r="H4" s="129"/>
      <c r="I4" s="130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</row>
    <row r="5" spans="1:211" s="132" customFormat="1" ht="43.5" customHeight="1">
      <c r="A5" s="133" t="s">
        <v>532</v>
      </c>
      <c r="B5" s="127">
        <f>SUM(B6:B13)</f>
        <v>291174</v>
      </c>
      <c r="C5" s="128" t="s">
        <v>533</v>
      </c>
      <c r="D5" s="127">
        <v>530</v>
      </c>
      <c r="E5" s="129"/>
      <c r="F5" s="129"/>
      <c r="G5" s="129"/>
      <c r="H5" s="129"/>
      <c r="I5" s="130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</row>
    <row r="6" spans="1:9" s="45" customFormat="1" ht="43.5" customHeight="1">
      <c r="A6" s="128" t="s">
        <v>534</v>
      </c>
      <c r="B6" s="127">
        <v>40383</v>
      </c>
      <c r="C6" s="128" t="s">
        <v>535</v>
      </c>
      <c r="D6" s="127">
        <v>2178</v>
      </c>
      <c r="E6" s="129"/>
      <c r="F6" s="129"/>
      <c r="G6" s="129"/>
      <c r="H6" s="129"/>
      <c r="I6" s="44"/>
    </row>
    <row r="7" spans="1:9" s="45" customFormat="1" ht="43.5" customHeight="1">
      <c r="A7" s="128" t="s">
        <v>536</v>
      </c>
      <c r="B7" s="127">
        <v>42159</v>
      </c>
      <c r="C7" s="128" t="s">
        <v>537</v>
      </c>
      <c r="D7" s="127">
        <v>560</v>
      </c>
      <c r="E7" s="129"/>
      <c r="F7" s="129"/>
      <c r="G7" s="129"/>
      <c r="H7" s="129"/>
      <c r="I7" s="44"/>
    </row>
    <row r="8" spans="1:9" s="45" customFormat="1" ht="43.5" customHeight="1">
      <c r="A8" s="128" t="s">
        <v>538</v>
      </c>
      <c r="B8" s="127">
        <v>2320</v>
      </c>
      <c r="C8" s="128" t="s">
        <v>539</v>
      </c>
      <c r="D8" s="127">
        <v>2026</v>
      </c>
      <c r="E8" s="129"/>
      <c r="F8" s="129"/>
      <c r="G8" s="129"/>
      <c r="H8" s="129"/>
      <c r="I8" s="44"/>
    </row>
    <row r="9" spans="1:9" s="45" customFormat="1" ht="43.5" customHeight="1">
      <c r="A9" s="128" t="s">
        <v>540</v>
      </c>
      <c r="B9" s="127">
        <v>123000</v>
      </c>
      <c r="C9" s="128" t="s">
        <v>541</v>
      </c>
      <c r="D9" s="127">
        <v>500</v>
      </c>
      <c r="E9" s="129"/>
      <c r="F9" s="129"/>
      <c r="G9" s="129"/>
      <c r="H9" s="129"/>
      <c r="I9" s="44"/>
    </row>
    <row r="10" spans="1:9" s="45" customFormat="1" ht="43.5" customHeight="1">
      <c r="A10" s="128" t="s">
        <v>542</v>
      </c>
      <c r="B10" s="127"/>
      <c r="C10" s="128" t="s">
        <v>543</v>
      </c>
      <c r="D10" s="127">
        <v>370</v>
      </c>
      <c r="E10" s="129"/>
      <c r="F10" s="129"/>
      <c r="G10" s="129"/>
      <c r="H10" s="129"/>
      <c r="I10" s="44"/>
    </row>
    <row r="11" spans="1:9" s="45" customFormat="1" ht="43.5" customHeight="1">
      <c r="A11" s="128" t="s">
        <v>544</v>
      </c>
      <c r="B11" s="127">
        <v>32489</v>
      </c>
      <c r="C11" s="128" t="s">
        <v>545</v>
      </c>
      <c r="D11" s="127">
        <v>100</v>
      </c>
      <c r="E11" s="129"/>
      <c r="F11" s="129"/>
      <c r="G11" s="129"/>
      <c r="H11" s="129"/>
      <c r="I11" s="44"/>
    </row>
    <row r="12" spans="1:9" s="45" customFormat="1" ht="43.5" customHeight="1">
      <c r="A12" s="227" t="s">
        <v>546</v>
      </c>
      <c r="B12" s="228">
        <v>50673</v>
      </c>
      <c r="C12" s="128" t="s">
        <v>547</v>
      </c>
      <c r="D12" s="127">
        <v>1300</v>
      </c>
      <c r="E12" s="129"/>
      <c r="F12" s="129"/>
      <c r="G12" s="129"/>
      <c r="H12" s="129"/>
      <c r="I12" s="44"/>
    </row>
    <row r="13" spans="1:211" s="46" customFormat="1" ht="43.5" customHeight="1">
      <c r="A13" s="128" t="s">
        <v>548</v>
      </c>
      <c r="B13" s="127">
        <v>150</v>
      </c>
      <c r="C13" s="128" t="s">
        <v>549</v>
      </c>
      <c r="D13" s="127">
        <v>108</v>
      </c>
      <c r="E13" s="129"/>
      <c r="F13" s="129"/>
      <c r="G13" s="129"/>
      <c r="H13" s="129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</row>
    <row r="14" spans="1:9" s="45" customFormat="1" ht="43.5" customHeight="1">
      <c r="A14" s="133" t="s">
        <v>550</v>
      </c>
      <c r="B14" s="127">
        <f>B15+B16+B17+B18+B19+B20+B21+B22+B23+B24+B25+B26+D4+D5+D6+D7+D8+D9+D10+D11+D12+D13+D14+D15+D16+D17</f>
        <v>19629</v>
      </c>
      <c r="C14" s="128" t="s">
        <v>551</v>
      </c>
      <c r="D14" s="127">
        <v>31</v>
      </c>
      <c r="E14" s="129"/>
      <c r="F14" s="129"/>
      <c r="G14" s="129"/>
      <c r="H14" s="129"/>
      <c r="I14" s="44"/>
    </row>
    <row r="15" spans="1:8" ht="43.5" customHeight="1">
      <c r="A15" s="128" t="s">
        <v>552</v>
      </c>
      <c r="B15" s="127">
        <v>4200</v>
      </c>
      <c r="C15" s="128" t="s">
        <v>553</v>
      </c>
      <c r="D15" s="127">
        <v>786</v>
      </c>
      <c r="E15" s="129"/>
      <c r="F15" s="129"/>
      <c r="G15" s="129"/>
      <c r="H15" s="129"/>
    </row>
    <row r="16" spans="1:9" s="45" customFormat="1" ht="43.5" customHeight="1">
      <c r="A16" s="128" t="s">
        <v>554</v>
      </c>
      <c r="B16" s="127">
        <v>209</v>
      </c>
      <c r="C16" s="128" t="s">
        <v>555</v>
      </c>
      <c r="D16" s="127">
        <v>50</v>
      </c>
      <c r="E16" s="129"/>
      <c r="F16" s="129"/>
      <c r="G16" s="129"/>
      <c r="H16" s="129"/>
      <c r="I16" s="44"/>
    </row>
    <row r="17" spans="1:8" ht="43.5" customHeight="1">
      <c r="A17" s="128" t="s">
        <v>556</v>
      </c>
      <c r="B17" s="127">
        <v>94</v>
      </c>
      <c r="C17" s="128" t="s">
        <v>557</v>
      </c>
      <c r="D17" s="127">
        <v>281</v>
      </c>
      <c r="E17" s="129"/>
      <c r="F17" s="129"/>
      <c r="G17" s="129"/>
      <c r="H17" s="129"/>
    </row>
    <row r="18" spans="1:9" s="45" customFormat="1" ht="43.5" customHeight="1">
      <c r="A18" s="128" t="s">
        <v>558</v>
      </c>
      <c r="B18" s="127"/>
      <c r="C18" s="128" t="s">
        <v>559</v>
      </c>
      <c r="D18" s="127">
        <v>6</v>
      </c>
      <c r="E18" s="129"/>
      <c r="F18" s="129"/>
      <c r="G18" s="129"/>
      <c r="H18" s="129"/>
      <c r="I18" s="44"/>
    </row>
    <row r="19" spans="1:9" s="45" customFormat="1" ht="43.5" customHeight="1">
      <c r="A19" s="128" t="s">
        <v>560</v>
      </c>
      <c r="B19" s="127">
        <v>41</v>
      </c>
      <c r="C19" s="128" t="s">
        <v>561</v>
      </c>
      <c r="D19" s="127"/>
      <c r="E19" s="129"/>
      <c r="F19" s="129"/>
      <c r="G19" s="129"/>
      <c r="H19" s="129"/>
      <c r="I19" s="44"/>
    </row>
    <row r="20" spans="1:8" ht="43.5" customHeight="1">
      <c r="A20" s="128" t="s">
        <v>562</v>
      </c>
      <c r="B20" s="127">
        <v>901</v>
      </c>
      <c r="C20" s="128" t="s">
        <v>563</v>
      </c>
      <c r="D20" s="127">
        <v>1</v>
      </c>
      <c r="E20" s="134"/>
      <c r="F20" s="134"/>
      <c r="G20" s="134"/>
      <c r="H20" s="134"/>
    </row>
    <row r="21" spans="1:8" ht="43.5" customHeight="1">
      <c r="A21" s="128" t="s">
        <v>564</v>
      </c>
      <c r="B21" s="127">
        <v>29</v>
      </c>
      <c r="C21" s="128" t="s">
        <v>565</v>
      </c>
      <c r="D21" s="127"/>
      <c r="E21" s="134"/>
      <c r="F21" s="134"/>
      <c r="G21" s="134"/>
      <c r="H21" s="134"/>
    </row>
    <row r="22" spans="1:8" ht="43.5" customHeight="1">
      <c r="A22" s="128" t="s">
        <v>566</v>
      </c>
      <c r="B22" s="127">
        <v>1697</v>
      </c>
      <c r="C22" s="128" t="s">
        <v>567</v>
      </c>
      <c r="D22" s="127">
        <v>80</v>
      </c>
      <c r="E22" s="134"/>
      <c r="F22" s="134"/>
      <c r="G22" s="134"/>
      <c r="H22" s="134"/>
    </row>
    <row r="23" spans="1:8" ht="43.5" customHeight="1">
      <c r="A23" s="128" t="s">
        <v>568</v>
      </c>
      <c r="B23" s="127">
        <v>659</v>
      </c>
      <c r="C23" s="133" t="s">
        <v>569</v>
      </c>
      <c r="D23" s="127">
        <v>50</v>
      </c>
      <c r="E23" s="134"/>
      <c r="F23" s="134"/>
      <c r="G23" s="134"/>
      <c r="H23" s="134"/>
    </row>
    <row r="24" spans="1:8" ht="43.5" customHeight="1">
      <c r="A24" s="128" t="s">
        <v>570</v>
      </c>
      <c r="B24" s="127">
        <v>500</v>
      </c>
      <c r="C24" s="128" t="s">
        <v>571</v>
      </c>
      <c r="D24" s="127"/>
      <c r="E24" s="134"/>
      <c r="F24" s="134"/>
      <c r="G24" s="134"/>
      <c r="H24" s="134"/>
    </row>
    <row r="25" spans="1:8" ht="43.5" customHeight="1">
      <c r="A25" s="128" t="s">
        <v>572</v>
      </c>
      <c r="B25" s="127">
        <v>374</v>
      </c>
      <c r="C25" s="128" t="s">
        <v>573</v>
      </c>
      <c r="D25" s="127"/>
      <c r="E25" s="134"/>
      <c r="F25" s="134"/>
      <c r="G25" s="134"/>
      <c r="H25" s="134"/>
    </row>
    <row r="26" spans="1:211" s="132" customFormat="1" ht="43.5" customHeight="1">
      <c r="A26" s="128" t="s">
        <v>574</v>
      </c>
      <c r="B26" s="127">
        <v>2032</v>
      </c>
      <c r="C26" s="128" t="s">
        <v>575</v>
      </c>
      <c r="D26" s="127"/>
      <c r="E26" s="134"/>
      <c r="F26" s="134"/>
      <c r="G26" s="134"/>
      <c r="H26" s="134"/>
      <c r="I26" s="130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</row>
    <row r="27" spans="1:8" ht="43.5" customHeight="1">
      <c r="A27" s="133" t="s">
        <v>576</v>
      </c>
      <c r="B27" s="127">
        <f>B28+B29+B30+B31+D18+D19+D20+D21+D22</f>
        <v>8172.5</v>
      </c>
      <c r="C27" s="128" t="s">
        <v>577</v>
      </c>
      <c r="D27" s="127">
        <v>50</v>
      </c>
      <c r="E27" s="134"/>
      <c r="F27" s="134"/>
      <c r="G27" s="134"/>
      <c r="H27" s="134"/>
    </row>
    <row r="28" spans="1:8" ht="43.5" customHeight="1">
      <c r="A28" s="128" t="s">
        <v>578</v>
      </c>
      <c r="B28" s="127">
        <v>1349</v>
      </c>
      <c r="C28" s="128" t="s">
        <v>579</v>
      </c>
      <c r="D28" s="136"/>
      <c r="E28" s="134"/>
      <c r="F28" s="134"/>
      <c r="G28" s="134"/>
      <c r="H28" s="134"/>
    </row>
    <row r="29" spans="1:8" ht="43.5" customHeight="1">
      <c r="A29" s="128" t="s">
        <v>580</v>
      </c>
      <c r="B29" s="127">
        <v>6697</v>
      </c>
      <c r="C29" s="128" t="s">
        <v>569</v>
      </c>
      <c r="D29" s="136"/>
      <c r="E29" s="134"/>
      <c r="F29" s="134"/>
      <c r="G29" s="134"/>
      <c r="H29" s="134"/>
    </row>
    <row r="30" spans="1:8" ht="43.5" customHeight="1">
      <c r="A30" s="128" t="s">
        <v>581</v>
      </c>
      <c r="B30" s="127">
        <v>9.5</v>
      </c>
      <c r="E30" s="134"/>
      <c r="F30" s="134"/>
      <c r="G30" s="134"/>
      <c r="H30" s="134"/>
    </row>
    <row r="31" spans="1:4" ht="43.5" customHeight="1">
      <c r="A31" s="128" t="s">
        <v>582</v>
      </c>
      <c r="B31" s="127">
        <v>30</v>
      </c>
      <c r="C31" s="229"/>
      <c r="D31" s="136"/>
    </row>
    <row r="32" spans="1:4" ht="43.5" customHeight="1">
      <c r="A32" s="230"/>
      <c r="B32" s="127"/>
      <c r="C32" s="136"/>
      <c r="D32" s="136"/>
    </row>
    <row r="33" spans="1:4" ht="43.5" customHeight="1">
      <c r="A33" s="230"/>
      <c r="B33" s="127"/>
      <c r="C33" s="136"/>
      <c r="D33" s="136"/>
    </row>
    <row r="34" spans="1:4" ht="43.5" customHeight="1">
      <c r="A34" s="137"/>
      <c r="B34" s="127"/>
      <c r="C34" s="136"/>
      <c r="D34" s="136"/>
    </row>
    <row r="35" ht="33.75" customHeight="1"/>
  </sheetData>
  <sheetProtection/>
  <mergeCells count="1">
    <mergeCell ref="A1:D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4.25"/>
  <cols>
    <col min="1" max="1" width="25.00390625" style="140" customWidth="1"/>
    <col min="2" max="2" width="21.625" style="140" customWidth="1"/>
    <col min="3" max="3" width="21.25390625" style="140" customWidth="1"/>
    <col min="4" max="4" width="27.50390625" style="140" customWidth="1"/>
    <col min="5" max="5" width="9.00390625" style="140" bestFit="1" customWidth="1"/>
    <col min="6" max="16384" width="9.00390625" style="140" customWidth="1"/>
  </cols>
  <sheetData>
    <row r="1" spans="1:4" ht="49.5" customHeight="1">
      <c r="A1" s="345" t="s">
        <v>1332</v>
      </c>
      <c r="B1" s="345"/>
      <c r="C1" s="345"/>
      <c r="D1" s="345"/>
    </row>
    <row r="2" ht="49.5" customHeight="1">
      <c r="D2" s="141" t="s">
        <v>2</v>
      </c>
    </row>
    <row r="3" spans="1:4" ht="49.5" customHeight="1">
      <c r="A3" s="346" t="s">
        <v>1331</v>
      </c>
      <c r="B3" s="347"/>
      <c r="C3" s="347"/>
      <c r="D3" s="347" t="s">
        <v>584</v>
      </c>
    </row>
    <row r="4" spans="1:4" ht="49.5" customHeight="1">
      <c r="A4" s="142" t="s">
        <v>585</v>
      </c>
      <c r="B4" s="142" t="s">
        <v>586</v>
      </c>
      <c r="C4" s="142" t="s">
        <v>587</v>
      </c>
      <c r="D4" s="347"/>
    </row>
    <row r="5" spans="1:4" ht="49.5" customHeight="1">
      <c r="A5" s="143">
        <f>SUM(B5:C5)</f>
        <v>193100</v>
      </c>
      <c r="B5" s="143">
        <v>106680</v>
      </c>
      <c r="C5" s="143">
        <v>86420</v>
      </c>
      <c r="D5" s="143"/>
    </row>
    <row r="6" ht="34.5" customHeight="1">
      <c r="A6" s="324" t="s">
        <v>1360</v>
      </c>
    </row>
  </sheetData>
  <sheetProtection/>
  <mergeCells count="3">
    <mergeCell ref="A1:D1"/>
    <mergeCell ref="A3:C3"/>
    <mergeCell ref="D3:D4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view="pageBreakPreview" zoomScale="115" zoomScaleNormal="85" zoomScaleSheetLayoutView="115" zoomScalePageLayoutView="0" workbookViewId="0" topLeftCell="A1">
      <selection activeCell="A5" sqref="A5"/>
    </sheetView>
  </sheetViews>
  <sheetFormatPr defaultColWidth="9.00390625" defaultRowHeight="14.25"/>
  <cols>
    <col min="1" max="1" width="41.25390625" style="140" customWidth="1"/>
    <col min="2" max="2" width="23.125" style="140" customWidth="1"/>
    <col min="3" max="3" width="9.50390625" style="140" bestFit="1" customWidth="1"/>
    <col min="4" max="4" width="21.50390625" style="140" customWidth="1"/>
    <col min="5" max="16384" width="9.00390625" style="140" customWidth="1"/>
  </cols>
  <sheetData>
    <row r="1" spans="1:4" ht="27">
      <c r="A1" s="345" t="s">
        <v>1361</v>
      </c>
      <c r="B1" s="345"/>
      <c r="C1" s="345"/>
      <c r="D1" s="345"/>
    </row>
    <row r="2" spans="1:2" ht="36" customHeight="1">
      <c r="A2" s="187"/>
      <c r="B2" s="188" t="s">
        <v>2</v>
      </c>
    </row>
    <row r="3" spans="1:4" ht="21" customHeight="1">
      <c r="A3" s="339" t="s">
        <v>3</v>
      </c>
      <c r="B3" s="348" t="s">
        <v>1346</v>
      </c>
      <c r="C3" s="348"/>
      <c r="D3" s="348"/>
    </row>
    <row r="4" spans="1:4" ht="21" customHeight="1">
      <c r="A4" s="339"/>
      <c r="B4" s="315" t="s">
        <v>585</v>
      </c>
      <c r="C4" s="315" t="s">
        <v>1347</v>
      </c>
      <c r="D4" s="316" t="s">
        <v>1348</v>
      </c>
    </row>
    <row r="5" spans="1:4" ht="21" customHeight="1">
      <c r="A5" s="317" t="s">
        <v>1349</v>
      </c>
      <c r="B5" s="318">
        <v>180000</v>
      </c>
      <c r="C5" s="318">
        <v>180000</v>
      </c>
      <c r="D5" s="326">
        <v>0</v>
      </c>
    </row>
    <row r="6" spans="1:4" ht="21" customHeight="1">
      <c r="A6" s="317" t="s">
        <v>1350</v>
      </c>
      <c r="B6" s="318">
        <v>180000</v>
      </c>
      <c r="C6" s="318">
        <v>180000</v>
      </c>
      <c r="D6" s="326">
        <v>0</v>
      </c>
    </row>
    <row r="7" spans="1:4" ht="21" customHeight="1">
      <c r="A7" s="317" t="s">
        <v>1351</v>
      </c>
      <c r="B7" s="318"/>
      <c r="C7" s="318"/>
      <c r="D7" s="326">
        <v>0</v>
      </c>
    </row>
    <row r="8" spans="1:4" ht="21" customHeight="1">
      <c r="A8" s="317" t="s">
        <v>1352</v>
      </c>
      <c r="B8" s="318">
        <v>0</v>
      </c>
      <c r="C8" s="318">
        <v>0</v>
      </c>
      <c r="D8" s="326">
        <v>0</v>
      </c>
    </row>
    <row r="9" spans="1:4" ht="21" customHeight="1">
      <c r="A9" s="325" t="s">
        <v>1362</v>
      </c>
      <c r="B9" s="318">
        <v>5613</v>
      </c>
      <c r="C9" s="318">
        <v>5613</v>
      </c>
      <c r="D9" s="326"/>
    </row>
    <row r="10" spans="1:4" ht="21" customHeight="1">
      <c r="A10" s="325" t="s">
        <v>1363</v>
      </c>
      <c r="B10" s="318">
        <v>180000</v>
      </c>
      <c r="C10" s="318">
        <v>180000</v>
      </c>
      <c r="D10" s="326">
        <v>0</v>
      </c>
    </row>
    <row r="11" spans="1:4" ht="21" customHeight="1">
      <c r="A11" s="325" t="s">
        <v>1364</v>
      </c>
      <c r="B11" s="328"/>
      <c r="C11" s="328"/>
      <c r="D11" s="327"/>
    </row>
    <row r="12" spans="1:4" ht="21" customHeight="1">
      <c r="A12" s="325" t="s">
        <v>1365</v>
      </c>
      <c r="B12" s="328">
        <v>5613</v>
      </c>
      <c r="C12" s="328">
        <v>5613</v>
      </c>
      <c r="D12" s="327"/>
    </row>
    <row r="13" ht="21" customHeight="1">
      <c r="A13" s="324" t="s">
        <v>1366</v>
      </c>
    </row>
  </sheetData>
  <sheetProtection/>
  <mergeCells count="3">
    <mergeCell ref="A3:A4"/>
    <mergeCell ref="B3:D3"/>
    <mergeCell ref="A1:D1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S7" sqref="S7"/>
    </sheetView>
  </sheetViews>
  <sheetFormatPr defaultColWidth="9.00390625" defaultRowHeight="14.25"/>
  <cols>
    <col min="1" max="5" width="9.00390625" style="29" bestFit="1" customWidth="1"/>
    <col min="6" max="6" width="26.375" style="29" bestFit="1" customWidth="1"/>
    <col min="7" max="7" width="9.00390625" style="29" bestFit="1" customWidth="1"/>
    <col min="8" max="16384" width="9.00390625" style="29" customWidth="1"/>
  </cols>
  <sheetData>
    <row r="1" spans="10:11" ht="14.25">
      <c r="J1" s="329"/>
      <c r="K1" s="329"/>
    </row>
    <row r="2" spans="1:11" ht="71.25" customHeight="1">
      <c r="A2" s="330"/>
      <c r="B2" s="330"/>
      <c r="C2" s="330"/>
      <c r="D2" s="30"/>
      <c r="E2" s="30"/>
      <c r="J2" s="331"/>
      <c r="K2" s="331"/>
    </row>
    <row r="3" spans="1:11" ht="71.25" customHeight="1">
      <c r="A3" s="40"/>
      <c r="B3" s="40"/>
      <c r="C3" s="40"/>
      <c r="D3" s="30"/>
      <c r="E3" s="30"/>
      <c r="J3" s="41"/>
      <c r="K3" s="41"/>
    </row>
    <row r="4" spans="1:11" ht="157.5" customHeight="1">
      <c r="A4" s="332" t="s">
        <v>588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6" spans="5:7" ht="14.25" customHeight="1">
      <c r="E6" s="334"/>
      <c r="F6" s="334"/>
      <c r="G6" s="334"/>
    </row>
    <row r="7" spans="5:7" ht="14.25" customHeight="1">
      <c r="E7" s="334"/>
      <c r="F7" s="334"/>
      <c r="G7" s="334"/>
    </row>
    <row r="8" spans="5:7" ht="14.25" customHeight="1">
      <c r="E8" s="334"/>
      <c r="F8" s="334"/>
      <c r="G8" s="334"/>
    </row>
    <row r="9" spans="1:11" ht="6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</row>
    <row r="10" spans="1:11" ht="14.25" hidden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</row>
    <row r="11" spans="1:11" ht="14.25" hidden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</row>
    <row r="12" spans="1:11" ht="14.25" hidden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</row>
    <row r="13" spans="1:11" ht="14.25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</row>
    <row r="14" spans="1:11" ht="14.25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</row>
    <row r="15" spans="1:11" ht="14.25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</row>
    <row r="16" spans="1:11" ht="14.25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</row>
    <row r="17" spans="1:11" ht="14.25">
      <c r="A17" s="335"/>
      <c r="B17" s="335"/>
      <c r="C17" s="335"/>
      <c r="D17" s="335"/>
      <c r="E17" s="335"/>
      <c r="F17" s="335"/>
      <c r="G17" s="335"/>
      <c r="H17" s="335"/>
      <c r="I17" s="335"/>
      <c r="J17" s="335"/>
      <c r="K17" s="335"/>
    </row>
    <row r="22" ht="101.25" customHeight="1"/>
    <row r="23" ht="11.25" customHeight="1"/>
    <row r="26" ht="27">
      <c r="F26" s="31"/>
    </row>
    <row r="28" spans="1:11" ht="4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5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</row>
    <row r="30" spans="1:11" ht="35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35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5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</row>
    <row r="35" spans="1:11" ht="35.25" customHeight="1">
      <c r="A35" s="333"/>
      <c r="B35" s="333"/>
      <c r="C35" s="333"/>
      <c r="D35" s="333"/>
      <c r="E35" s="333"/>
      <c r="F35" s="333"/>
      <c r="G35" s="333"/>
      <c r="H35" s="333"/>
      <c r="I35" s="333"/>
      <c r="J35" s="333"/>
      <c r="K35" s="333"/>
    </row>
    <row r="36" spans="6:11" ht="3.75" customHeight="1">
      <c r="F36" s="35"/>
      <c r="G36" s="35"/>
      <c r="H36" s="35"/>
      <c r="I36" s="35"/>
      <c r="J36" s="35"/>
      <c r="K36" s="35"/>
    </row>
    <row r="37" spans="6:11" ht="14.25" customHeight="1" hidden="1">
      <c r="F37" s="35"/>
      <c r="G37" s="35"/>
      <c r="H37" s="35"/>
      <c r="I37" s="35"/>
      <c r="J37" s="35"/>
      <c r="K37" s="35"/>
    </row>
    <row r="38" spans="6:11" ht="14.25" customHeight="1" hidden="1">
      <c r="F38" s="35"/>
      <c r="G38" s="35"/>
      <c r="H38" s="35"/>
      <c r="I38" s="35"/>
      <c r="J38" s="35"/>
      <c r="K38" s="35"/>
    </row>
    <row r="39" spans="6:11" ht="23.25" customHeight="1">
      <c r="F39" s="35"/>
      <c r="G39" s="35"/>
      <c r="H39" s="35"/>
      <c r="I39" s="35"/>
      <c r="J39" s="35"/>
      <c r="K39" s="35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屈开开</dc:creator>
  <cp:keywords/>
  <dc:description/>
  <cp:lastModifiedBy>贾钰钊</cp:lastModifiedBy>
  <cp:lastPrinted>2018-01-11T03:02:23Z</cp:lastPrinted>
  <dcterms:created xsi:type="dcterms:W3CDTF">2016-01-06T09:18:10Z</dcterms:created>
  <dcterms:modified xsi:type="dcterms:W3CDTF">2021-05-31T06:15:44Z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