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'10'!$A$1:$L$11</definedName>
    <definedName name="_xlnm.Print_Area" localSheetId="3">'3'!$A$1:$H$34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<sst xmlns="http://schemas.openxmlformats.org/spreadsheetml/2006/main" count="357" uniqueCount="214">
  <si>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</si>
  <si>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</si>
  <si>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</si>
  <si>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</si>
  <si>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</si>
  <si>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</si>
  <si>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</si>
  <si>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</si>
  <si>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</si>
  <si>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</si>
  <si>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</si>
  <si>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</si>
  <si>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</si>
  <si>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</si>
  <si>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</si>
  <si>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</si>
  <si>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</si>
  <si>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</si>
  <si>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</si>
  <si>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</si>
  <si>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</si>
  <si>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</si>
  <si>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</si>
  <si>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</si>
  <si>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</si>
  <si>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</si>
  <si>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</si>
  <si>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</si>
  <si>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</si>
  <si>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</si>
  <si>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</si>
  <si>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</si>
  <si>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</si>
  <si>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</si>
  <si>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</si>
  <si>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</si>
  <si>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</si>
  <si>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</si>
  <si>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</si>
  <si>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</si>
  <si>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</si>
  <si>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</si>
  <si>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</si>
  <si>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</si>
  <si>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</si>
  <si>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</si>
  <si>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</si>
  <si>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</si>
  <si>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</si>
  <si>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</si>
  <si>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</si>
  <si>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</si>
  <si>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</si>
  <si>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</si>
  <si>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</si>
  <si>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</si>
  <si>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</si>
  <si>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</si>
  <si>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</si>
  <si>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</si>
  <si>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</si>
  <si>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</si>
  <si>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</si>
  <si>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天津市和平区人民政府南市街道办事处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</si>
  <si>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</si>
  <si>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</si>
  <si>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</si>
  <si>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</si>
  <si>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</si>
  <si>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</si>
  <si>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</si>
  <si>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</si>
  <si>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</si>
  <si>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</si>
  <si>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</si>
  <si>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 xml:space="preserve"> 20103</t>
  </si>
  <si>
    <t>政府办公厅（室）及相关机构事务</t>
  </si>
  <si>
    <t xml:space="preserve">  2010301</t>
  </si>
  <si>
    <t>行政运行（政府办公厅（室）及相关机构事务）</t>
  </si>
  <si>
    <t xml:space="preserve">  2010302</t>
  </si>
  <si>
    <t xml:space="preserve">     一般行政管理事务（政府办公厅（室）及相关事务）</t>
  </si>
  <si>
    <t xml:space="preserve"> 20132</t>
  </si>
  <si>
    <t xml:space="preserve">  组织事务</t>
  </si>
  <si>
    <t xml:space="preserve">  2013250</t>
  </si>
  <si>
    <t>事业运行</t>
  </si>
  <si>
    <t xml:space="preserve"> 20136</t>
  </si>
  <si>
    <t xml:space="preserve">   其他共产党事务支出</t>
  </si>
  <si>
    <t xml:space="preserve">  2013699</t>
  </si>
  <si>
    <t xml:space="preserve">    其他共产党事务支出</t>
  </si>
  <si>
    <t>社会保障和就业支出</t>
  </si>
  <si>
    <t xml:space="preserve"> 20805</t>
  </si>
  <si>
    <t xml:space="preserve">  行政事业单位基本养老支出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</si>
  <si>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</si>
  <si>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</si>
  <si>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</si>
  <si>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</si>
  <si>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20828</t>
  </si>
  <si>
    <t xml:space="preserve">  退役军人管理事务</t>
  </si>
  <si>
    <t xml:space="preserve">  2082850</t>
  </si>
  <si>
    <t xml:space="preserve">   事业运行</t>
  </si>
  <si>
    <t>卫生健康支出</t>
  </si>
  <si>
    <t xml:space="preserve"> 21011</t>
  </si>
  <si>
    <t>行政事业单位医疗</t>
  </si>
  <si>
    <t xml:space="preserve">  2101101</t>
  </si>
  <si>
    <t>行政单位医疗</t>
  </si>
  <si>
    <t xml:space="preserve">  2101102</t>
  </si>
  <si>
    <t>事业单位医疗</t>
  </si>
  <si>
    <t xml:space="preserve">  2101103</t>
  </si>
  <si>
    <t>公务员医疗补助</t>
  </si>
  <si>
    <t xml:space="preserve">  2101199</t>
  </si>
  <si>
    <t xml:space="preserve">   其他行政事业单位医疗</t>
  </si>
  <si>
    <t>城乡社区支出</t>
  </si>
  <si>
    <t xml:space="preserve"> 21201</t>
  </si>
  <si>
    <t>城乡社区管理事务</t>
  </si>
  <si>
    <t xml:space="preserve">  2120101</t>
  </si>
  <si>
    <t xml:space="preserve">    行政运行（城乡社区管理事务）</t>
  </si>
  <si>
    <t xml:space="preserve">  2120199</t>
  </si>
  <si>
    <t xml:space="preserve">    其他城乡社区管理事务支出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</si>
  <si>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</si>
  <si>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</si>
  <si>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</si>
  <si>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</si>
  <si>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</si>
  <si>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</si>
  <si>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</si>
  <si>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</si>
  <si>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</si>
  <si>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</si>
  <si>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</si>
  <si>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</si>
  <si>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</si>
  <si>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</si>
  <si>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</si>
  <si>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</si>
  <si>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</si>
  <si>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</si>
  <si>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</si>
  <si>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</si>
  <si>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</si>
  <si>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</si>
  <si>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</si>
  <si>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</si>
  <si>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</si>
  <si>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</si>
  <si>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</si>
  <si>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30107</t>
  </si>
  <si>
    <t xml:space="preserve">  绩效工资</t>
  </si>
  <si>
    <t xml:space="preserve"> 30108</t>
  </si>
  <si>
    <t xml:space="preserve">  机关事业单位基本养老保险缴费</t>
  </si>
  <si>
    <t xml:space="preserve"> 30109</t>
  </si>
  <si>
    <t xml:space="preserve">  职业年金缴费</t>
  </si>
  <si>
    <t xml:space="preserve"> 30110</t>
  </si>
  <si>
    <t xml:space="preserve">  职工基本医疗保险缴费</t>
  </si>
  <si>
    <t xml:space="preserve"> 30111</t>
  </si>
  <si>
    <t xml:space="preserve">  公务员医疗补助</t>
  </si>
  <si>
    <t xml:space="preserve"> 30112</t>
  </si>
  <si>
    <t xml:space="preserve">  其他社会保险缴费</t>
  </si>
  <si>
    <t xml:space="preserve"> 30113</t>
  </si>
  <si>
    <t xml:space="preserve">  住房公积金</t>
  </si>
  <si>
    <t xml:space="preserve"> 30199</t>
  </si>
  <si>
    <t>其他工资福利支出</t>
  </si>
  <si>
    <t>商品和服务支出</t>
  </si>
  <si>
    <t xml:space="preserve"> 30228</t>
  </si>
  <si>
    <t xml:space="preserve">  工会经费</t>
  </si>
  <si>
    <t xml:space="preserve"> 30239</t>
  </si>
  <si>
    <t>其他交通费用</t>
  </si>
  <si>
    <t xml:space="preserve"> 30299</t>
  </si>
  <si>
    <t>其他商品和服务支出</t>
  </si>
  <si>
    <t>对个人和家庭的补助</t>
  </si>
  <si>
    <t xml:space="preserve"> 30301</t>
  </si>
  <si>
    <t>离休费</t>
  </si>
  <si>
    <t xml:space="preserve"> 30302</t>
  </si>
  <si>
    <t>退休费</t>
  </si>
  <si>
    <t xml:space="preserve"> 30309</t>
  </si>
  <si>
    <t>奖励金</t>
  </si>
  <si>
    <t xml:space="preserve"> 30399</t>
  </si>
  <si>
    <t>其他对个人和家庭的补助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</si>
  <si>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</si>
  <si>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</si>
  <si>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</si>
  <si>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</si>
  <si>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</si>
  <si>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</si>
  <si>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</si>
  <si>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</si>
  <si>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</si>
  <si>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</si>
  <si>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本部门2022年一般公共预算“三公”经费支出情况表为空表。</t>
  </si>
  <si>
    <t>附表8</t>
  </si>
  <si>
    <t>政府性基金预算支出情况表</t>
  </si>
  <si>
    <t>本年政府性基金预算支出</t>
  </si>
  <si>
    <t>本部门2022年政府性基金预算支出情况表为空表。</t>
  </si>
  <si>
    <t>附表9</t>
  </si>
  <si>
    <t>国有资本经营预算支出情况表</t>
  </si>
  <si>
    <t>本年国有资本经营基金预算支出</t>
  </si>
  <si>
    <t>本部门2022年国有资本经营预算支出情况表为空表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</si>
  <si>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</si>
  <si>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</si>
  <si>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</si>
  <si>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</si>
  <si>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</si>
  <si>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</si>
  <si>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</si>
  <si>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</si>
  <si>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</si>
  <si>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</si>
  <si>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</si>
  <si>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</si>
  <si>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南市街道保安服务经费项目</t>
  </si>
  <si>
    <t>天津市和平区人民政府
南市街道办事处</t>
  </si>
  <si>
    <t>严重精神障碍患者看护管理奖励专项</t>
  </si>
  <si>
    <t>物业补贴项目</t>
  </si>
  <si>
    <t>两新党支部指导员经费项目</t>
  </si>
  <si>
    <t>为民服务综合专项项目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</si>
</sst>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$&quot;* #,##0_-;\-&quot;$&quot;* #,##0_-;_-&quot;$&quot;* &quot;-&quot;_-;_-@_-"/>
    <numFmt numFmtId="178" formatCode="\$#,##0.00;\(\$#,##0.00\)"/>
    <numFmt numFmtId="179" formatCode="#,##0;\-#,##0;&quot;-&quot;"/>
    <numFmt numFmtId="180" formatCode="#,##0;\(#,##0\)"/>
    <numFmt numFmtId="181" formatCode="_(&quot;$&quot;* #,##0.00_);_(&quot;$&quot;* \(#,##0.00\);_(&quot;$&quot;* &quot;-&quot;??_);_(@_)"/>
    <numFmt numFmtId="182" formatCode="0.0"/>
    <numFmt numFmtId="183" formatCode="_-* #,##0&quot;$&quot;_-;\-* #,##0&quot;$&quot;_-;_-* &quot;-&quot;&quot;$&quot;_-;_-@_-"/>
    <numFmt numFmtId="184" formatCode="0;_琀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;;"/>
    <numFmt numFmtId="190" formatCode="#,##0.0"/>
    <numFmt numFmtId="191" formatCode="0.00_);[Red]\(0.00\)"/>
    <numFmt numFmtId="192" formatCode="#,##0.0_ "/>
    <numFmt numFmtId="193" formatCode="#,##0.0000"/>
    <numFmt numFmtId="194" formatCode="* #,##0.00;* \-#,##0.00;* &quot;&quot;??;@"/>
    <numFmt numFmtId="195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5"/>
      <name val="楷体_GB2312"/>
      <family val="3"/>
    </font>
    <font>
      <sz val="12"/>
      <color indexed="8"/>
      <name val="宋体"/>
      <family val="0"/>
    </font>
    <font>
      <sz val="11"/>
      <name val="仿宋_GB2312"/>
      <family val="3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3" borderId="1" applyNumberFormat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0" applyNumberFormat="0" applyBorder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>
      <alignment vertical="center"/>
      <protection/>
    </xf>
    <xf numFmtId="0" fontId="2" fillId="11" borderId="2" applyNumberFormat="0" applyFont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8" fillId="12" borderId="0" applyNumberFormat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 vertical="center"/>
      <protection/>
    </xf>
    <xf numFmtId="0" fontId="22" fillId="0" borderId="0">
      <alignment horizontal="centerContinuous" vertical="center"/>
      <protection/>
    </xf>
    <xf numFmtId="0" fontId="13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2" borderId="0" applyNumberFormat="0" applyBorder="0" applyAlignment="0" applyProtection="0"/>
    <xf numFmtId="9" fontId="2" fillId="0" borderId="0" applyFont="0" applyFill="0" applyBorder="0" applyAlignment="0" applyProtection="0"/>
    <xf numFmtId="0" fontId="25" fillId="0" borderId="4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14" borderId="0" applyNumberFormat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18" fillId="15" borderId="0" applyNumberFormat="0" applyBorder="0" applyAlignment="0" applyProtection="0"/>
    <xf numFmtId="0" fontId="26" fillId="16" borderId="6" applyNumberFormat="0" applyAlignment="0" applyProtection="0"/>
    <xf numFmtId="0" fontId="2" fillId="0" borderId="0">
      <alignment vertical="center"/>
      <protection/>
    </xf>
    <xf numFmtId="0" fontId="12" fillId="3" borderId="1" applyNumberFormat="0" applyAlignment="0" applyProtection="0"/>
    <xf numFmtId="0" fontId="27" fillId="16" borderId="1" applyNumberFormat="0" applyAlignment="0" applyProtection="0"/>
    <xf numFmtId="0" fontId="14" fillId="13" borderId="0" applyNumberFormat="0" applyBorder="0" applyAlignment="0" applyProtection="0"/>
    <xf numFmtId="0" fontId="28" fillId="17" borderId="7" applyNumberFormat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177" fontId="29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18" borderId="0" applyNumberFormat="0" applyBorder="0" applyAlignment="0" applyProtection="0"/>
    <xf numFmtId="0" fontId="30" fillId="0" borderId="8" applyNumberFormat="0" applyFill="0" applyAlignment="0" applyProtection="0"/>
    <xf numFmtId="0" fontId="15" fillId="4" borderId="0" applyNumberFormat="0" applyBorder="0" applyAlignment="0" applyProtection="0"/>
    <xf numFmtId="0" fontId="31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32" fillId="0" borderId="0" applyFont="0" applyFill="0" applyBorder="0" applyAlignment="0" applyProtection="0"/>
    <xf numFmtId="0" fontId="33" fillId="0" borderId="10" applyNumberFormat="0" applyFill="0" applyAlignment="0" applyProtection="0"/>
    <xf numFmtId="0" fontId="13" fillId="2" borderId="0" applyNumberFormat="0" applyBorder="0" applyAlignment="0" applyProtection="0"/>
    <xf numFmtId="0" fontId="34" fillId="19" borderId="0" applyNumberFormat="0" applyBorder="0" applyAlignment="0" applyProtection="0"/>
    <xf numFmtId="0" fontId="14" fillId="6" borderId="0" applyNumberFormat="0" applyBorder="0" applyAlignment="0" applyProtection="0"/>
    <xf numFmtId="0" fontId="18" fillId="20" borderId="0" applyNumberFormat="0" applyBorder="0" applyAlignment="0" applyProtection="0"/>
    <xf numFmtId="0" fontId="13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41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23" borderId="0" applyNumberFormat="0" applyBorder="0" applyAlignment="0" applyProtection="0"/>
    <xf numFmtId="0" fontId="13" fillId="2" borderId="0" applyNumberFormat="0" applyBorder="0" applyAlignment="0" applyProtection="0"/>
    <xf numFmtId="0" fontId="14" fillId="21" borderId="0" applyNumberFormat="0" applyBorder="0" applyAlignment="0" applyProtection="0"/>
    <xf numFmtId="0" fontId="13" fillId="2" borderId="0" applyNumberFormat="0" applyBorder="0" applyAlignment="0" applyProtection="0"/>
    <xf numFmtId="0" fontId="18" fillId="23" borderId="0" applyNumberFormat="0" applyBorder="0" applyAlignment="0" applyProtection="0"/>
    <xf numFmtId="0" fontId="35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8" fillId="24" borderId="0" applyNumberFormat="0" applyBorder="0" applyAlignment="0" applyProtection="0"/>
    <xf numFmtId="0" fontId="13" fillId="2" borderId="0" applyNumberFormat="0" applyBorder="0" applyAlignment="0" applyProtection="0"/>
    <xf numFmtId="0" fontId="14" fillId="25" borderId="0" applyNumberFormat="0" applyBorder="0" applyAlignment="0" applyProtection="0"/>
    <xf numFmtId="0" fontId="18" fillId="26" borderId="0" applyNumberFormat="0" applyBorder="0" applyAlignment="0" applyProtection="0"/>
    <xf numFmtId="0" fontId="29" fillId="0" borderId="0">
      <alignment/>
      <protection/>
    </xf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11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13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>
      <alignment/>
      <protection/>
    </xf>
    <xf numFmtId="0" fontId="14" fillId="8" borderId="0" applyNumberFormat="0" applyBorder="0" applyAlignment="0" applyProtection="0"/>
    <xf numFmtId="0" fontId="9" fillId="27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0" borderId="4" applyNumberFormat="0" applyFill="0" applyAlignment="0" applyProtection="0"/>
    <xf numFmtId="0" fontId="14" fillId="4" borderId="0" applyNumberFormat="0" applyBorder="0" applyAlignment="0" applyProtection="0"/>
    <xf numFmtId="0" fontId="37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40" fontId="38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9" fillId="2" borderId="0" applyNumberFormat="0" applyBorder="0" applyAlignment="0" applyProtection="0"/>
    <xf numFmtId="0" fontId="14" fillId="16" borderId="0" applyNumberFormat="0" applyBorder="0" applyAlignment="0" applyProtection="0"/>
    <xf numFmtId="0" fontId="13" fillId="13" borderId="0" applyNumberFormat="0" applyBorder="0" applyAlignment="0" applyProtection="0"/>
    <xf numFmtId="43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4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4" fillId="16" borderId="0" applyNumberFormat="0" applyBorder="0" applyAlignment="0" applyProtection="0"/>
    <xf numFmtId="0" fontId="40" fillId="0" borderId="0">
      <alignment/>
      <protection/>
    </xf>
    <xf numFmtId="0" fontId="21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3" borderId="0" applyNumberFormat="0" applyBorder="0" applyAlignment="0" applyProtection="0"/>
    <xf numFmtId="0" fontId="37" fillId="6" borderId="0" applyNumberFormat="0" applyBorder="0" applyAlignment="0" applyProtection="0"/>
    <xf numFmtId="0" fontId="2" fillId="0" borderId="0">
      <alignment/>
      <protection/>
    </xf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  <xf numFmtId="0" fontId="14" fillId="25" borderId="0" applyNumberFormat="0" applyBorder="0" applyAlignment="0" applyProtection="0"/>
    <xf numFmtId="0" fontId="13" fillId="2" borderId="0" applyNumberFormat="0" applyBorder="0" applyAlignment="0" applyProtection="0"/>
    <xf numFmtId="0" fontId="35" fillId="13" borderId="0" applyNumberFormat="0" applyBorder="0" applyAlignment="0" applyProtection="0"/>
    <xf numFmtId="0" fontId="41" fillId="28" borderId="0" applyNumberFormat="0" applyBorder="0" applyAlignment="0" applyProtection="0"/>
    <xf numFmtId="0" fontId="42" fillId="23" borderId="0" applyNumberFormat="0" applyBorder="0" applyAlignment="0" applyProtection="0"/>
    <xf numFmtId="0" fontId="41" fillId="29" borderId="0" applyNumberFormat="0" applyBorder="0" applyAlignment="0" applyProtection="0"/>
    <xf numFmtId="0" fontId="13" fillId="2" borderId="0" applyNumberFormat="0" applyBorder="0" applyAlignment="0" applyProtection="0"/>
    <xf numFmtId="0" fontId="42" fillId="12" borderId="0" applyNumberFormat="0" applyBorder="0" applyAlignment="0" applyProtection="0"/>
    <xf numFmtId="43" fontId="29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42" fillId="16" borderId="0" applyNumberFormat="0" applyBorder="0" applyAlignment="0" applyProtection="0"/>
    <xf numFmtId="0" fontId="2" fillId="0" borderId="0">
      <alignment/>
      <protection/>
    </xf>
    <xf numFmtId="0" fontId="18" fillId="15" borderId="0" applyNumberFormat="0" applyBorder="0" applyAlignment="0" applyProtection="0"/>
    <xf numFmtId="0" fontId="42" fillId="23" borderId="0" applyNumberFormat="0" applyBorder="0" applyAlignment="0" applyProtection="0"/>
    <xf numFmtId="0" fontId="43" fillId="4" borderId="0" applyNumberFormat="0" applyBorder="0" applyAlignment="0" applyProtection="0"/>
    <xf numFmtId="0" fontId="42" fillId="3" borderId="0" applyNumberFormat="0" applyBorder="0" applyAlignment="0" applyProtection="0"/>
    <xf numFmtId="0" fontId="15" fillId="4" borderId="0" applyNumberFormat="0" applyBorder="0" applyAlignment="0" applyProtection="0"/>
    <xf numFmtId="0" fontId="44" fillId="4" borderId="0" applyNumberFormat="0" applyBorder="0" applyAlignment="0" applyProtection="0"/>
    <xf numFmtId="0" fontId="15" fillId="4" borderId="0" applyNumberFormat="0" applyBorder="0" applyAlignment="0" applyProtection="0"/>
    <xf numFmtId="38" fontId="38" fillId="0" borderId="0" applyFont="0" applyFill="0" applyBorder="0" applyAlignment="0" applyProtection="0"/>
    <xf numFmtId="0" fontId="18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8" fillId="12" borderId="0" applyNumberFormat="0" applyBorder="0" applyAlignment="0" applyProtection="0"/>
    <xf numFmtId="0" fontId="13" fillId="2" borderId="0" applyNumberFormat="0" applyBorder="0" applyAlignment="0" applyProtection="0"/>
    <xf numFmtId="0" fontId="18" fillId="9" borderId="0" applyNumberFormat="0" applyBorder="0" applyAlignment="0" applyProtection="0"/>
    <xf numFmtId="0" fontId="34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23" borderId="0" applyNumberFormat="0" applyBorder="0" applyAlignment="0" applyProtection="0"/>
    <xf numFmtId="0" fontId="13" fillId="2" borderId="0" applyNumberFormat="0" applyBorder="0" applyAlignment="0" applyProtection="0"/>
    <xf numFmtId="0" fontId="18" fillId="26" borderId="0" applyNumberFormat="0" applyBorder="0" applyAlignment="0" applyProtection="0"/>
    <xf numFmtId="0" fontId="17" fillId="30" borderId="0" applyNumberFormat="0" applyBorder="0" applyAlignment="0" applyProtection="0"/>
    <xf numFmtId="0" fontId="9" fillId="31" borderId="0" applyNumberFormat="0" applyBorder="0" applyAlignment="0" applyProtection="0"/>
    <xf numFmtId="0" fontId="13" fillId="2" borderId="0" applyNumberFormat="0" applyBorder="0" applyAlignment="0" applyProtection="0"/>
    <xf numFmtId="0" fontId="17" fillId="32" borderId="0" applyNumberFormat="0" applyBorder="0" applyAlignment="0" applyProtection="0"/>
    <xf numFmtId="0" fontId="15" fillId="4" borderId="0" applyNumberFormat="0" applyBorder="0" applyAlignment="0" applyProtection="0"/>
    <xf numFmtId="0" fontId="17" fillId="33" borderId="0" applyNumberFormat="0" applyBorder="0" applyAlignment="0" applyProtection="0"/>
    <xf numFmtId="0" fontId="13" fillId="2" borderId="0" applyNumberFormat="0" applyBorder="0" applyAlignment="0" applyProtection="0"/>
    <xf numFmtId="0" fontId="17" fillId="34" borderId="0" applyNumberFormat="0" applyBorder="0" applyAlignment="0" applyProtection="0"/>
    <xf numFmtId="0" fontId="9" fillId="27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4" fillId="6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7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33" borderId="0" applyNumberFormat="0" applyBorder="0" applyAlignment="0" applyProtection="0"/>
    <xf numFmtId="0" fontId="15" fillId="4" borderId="0" applyNumberFormat="0" applyBorder="0" applyAlignment="0" applyProtection="0"/>
    <xf numFmtId="0" fontId="9" fillId="27" borderId="0" applyNumberFormat="0" applyBorder="0" applyAlignment="0" applyProtection="0"/>
    <xf numFmtId="0" fontId="13" fillId="13" borderId="0" applyNumberFormat="0" applyBorder="0" applyAlignment="0" applyProtection="0"/>
    <xf numFmtId="0" fontId="15" fillId="4" borderId="0" applyNumberFormat="0" applyBorder="0" applyAlignment="0" applyProtection="0"/>
    <xf numFmtId="0" fontId="9" fillId="7" borderId="0" applyNumberFormat="0" applyBorder="0" applyAlignment="0" applyProtection="0"/>
    <xf numFmtId="0" fontId="15" fillId="4" borderId="0" applyNumberFormat="0" applyBorder="0" applyAlignment="0" applyProtection="0"/>
    <xf numFmtId="0" fontId="17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38" borderId="0" applyNumberFormat="0" applyBorder="0" applyAlignment="0" applyProtection="0"/>
    <xf numFmtId="0" fontId="9" fillId="27" borderId="0" applyNumberFormat="0" applyBorder="0" applyAlignment="0" applyProtection="0"/>
    <xf numFmtId="41" fontId="45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32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 vertical="center"/>
      <protection/>
    </xf>
    <xf numFmtId="0" fontId="17" fillId="32" borderId="0" applyNumberFormat="0" applyBorder="0" applyAlignment="0" applyProtection="0"/>
    <xf numFmtId="0" fontId="13" fillId="13" borderId="0" applyNumberFormat="0" applyBorder="0" applyAlignment="0" applyProtection="0"/>
    <xf numFmtId="0" fontId="17" fillId="39" borderId="0" applyNumberFormat="0" applyBorder="0" applyAlignment="0" applyProtection="0"/>
    <xf numFmtId="0" fontId="9" fillId="27" borderId="0" applyNumberFormat="0" applyBorder="0" applyAlignment="0" applyProtection="0"/>
    <xf numFmtId="0" fontId="15" fillId="4" borderId="0" applyNumberFormat="0" applyBorder="0" applyAlignment="0" applyProtection="0"/>
    <xf numFmtId="0" fontId="9" fillId="40" borderId="0" applyNumberFormat="0" applyBorder="0" applyAlignment="0" applyProtection="0"/>
    <xf numFmtId="0" fontId="15" fillId="4" borderId="0" applyNumberFormat="0" applyBorder="0" applyAlignment="0" applyProtection="0"/>
    <xf numFmtId="0" fontId="11" fillId="13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179" fontId="46" fillId="0" borderId="0" applyFill="0" applyBorder="0" applyAlignment="0">
      <protection/>
    </xf>
    <xf numFmtId="0" fontId="27" fillId="8" borderId="1" applyNumberFormat="0" applyAlignment="0" applyProtection="0"/>
    <xf numFmtId="0" fontId="47" fillId="3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17" borderId="7" applyNumberFormat="0" applyAlignment="0" applyProtection="0"/>
    <xf numFmtId="0" fontId="15" fillId="4" borderId="0" applyNumberFormat="0" applyBorder="0" applyAlignment="0" applyProtection="0"/>
    <xf numFmtId="0" fontId="49" fillId="0" borderId="0" applyProtection="0">
      <alignment vertical="center"/>
    </xf>
    <xf numFmtId="0" fontId="15" fillId="4" borderId="0" applyNumberFormat="0" applyBorder="0" applyAlignment="0" applyProtection="0"/>
    <xf numFmtId="41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180" fontId="45" fillId="0" borderId="0">
      <alignment/>
      <protection/>
    </xf>
    <xf numFmtId="181" fontId="29" fillId="0" borderId="0" applyFont="0" applyFill="0" applyBorder="0" applyAlignment="0" applyProtection="0"/>
    <xf numFmtId="0" fontId="13" fillId="2" borderId="0" applyNumberFormat="0" applyBorder="0" applyAlignment="0" applyProtection="0"/>
    <xf numFmtId="178" fontId="45" fillId="0" borderId="0">
      <alignment/>
      <protection/>
    </xf>
    <xf numFmtId="0" fontId="13" fillId="2" borderId="0" applyNumberFormat="0" applyBorder="0" applyAlignment="0" applyProtection="0"/>
    <xf numFmtId="0" fontId="2" fillId="0" borderId="0">
      <alignment/>
      <protection/>
    </xf>
    <xf numFmtId="0" fontId="50" fillId="0" borderId="0" applyProtection="0">
      <alignment/>
    </xf>
    <xf numFmtId="176" fontId="45" fillId="0" borderId="0">
      <alignment/>
      <protection/>
    </xf>
    <xf numFmtId="0" fontId="18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3" borderId="0" applyNumberFormat="0" applyBorder="0" applyAlignment="0" applyProtection="0"/>
    <xf numFmtId="2" fontId="50" fillId="0" borderId="0" applyProtection="0">
      <alignment/>
    </xf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38" fontId="51" fillId="16" borderId="0" applyBorder="0" applyAlignment="0" applyProtection="0"/>
    <xf numFmtId="0" fontId="13" fillId="2" borderId="0" applyNumberFormat="0" applyBorder="0" applyAlignment="0" applyProtection="0"/>
    <xf numFmtId="0" fontId="25" fillId="0" borderId="4" applyNumberFormat="0" applyFill="0" applyAlignment="0" applyProtection="0"/>
    <xf numFmtId="0" fontId="52" fillId="0" borderId="11" applyNumberFormat="0" applyAlignment="0" applyProtection="0"/>
    <xf numFmtId="0" fontId="52" fillId="0" borderId="12">
      <alignment horizontal="left" vertical="center"/>
      <protection/>
    </xf>
    <xf numFmtId="0" fontId="53" fillId="0" borderId="13" applyNumberFormat="0" applyFill="0" applyAlignment="0" applyProtection="0"/>
    <xf numFmtId="0" fontId="54" fillId="0" borderId="0" applyProtection="0">
      <alignment/>
    </xf>
    <xf numFmtId="0" fontId="52" fillId="0" borderId="0" applyProtection="0">
      <alignment/>
    </xf>
    <xf numFmtId="10" fontId="51" fillId="8" borderId="14" applyBorder="0" applyAlignment="0" applyProtection="0"/>
    <xf numFmtId="0" fontId="15" fillId="4" borderId="0" applyNumberFormat="0" applyBorder="0" applyAlignment="0" applyProtection="0"/>
    <xf numFmtId="0" fontId="12" fillId="3" borderId="1" applyNumberFormat="0" applyAlignment="0" applyProtection="0"/>
    <xf numFmtId="0" fontId="13" fillId="2" borderId="0" applyNumberFormat="0" applyBorder="0" applyAlignment="0" applyProtection="0"/>
    <xf numFmtId="0" fontId="28" fillId="17" borderId="7" applyNumberFormat="0" applyAlignment="0" applyProtection="0"/>
    <xf numFmtId="0" fontId="30" fillId="0" borderId="8" applyNumberFormat="0" applyFill="0" applyAlignment="0" applyProtection="0"/>
    <xf numFmtId="9" fontId="55" fillId="0" borderId="0" applyFont="0" applyFill="0" applyBorder="0" applyAlignment="0" applyProtection="0"/>
    <xf numFmtId="37" fontId="56" fillId="0" borderId="0">
      <alignment/>
      <protection/>
    </xf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57" fillId="0" borderId="0">
      <alignment/>
      <protection/>
    </xf>
    <xf numFmtId="0" fontId="15" fillId="4" borderId="0" applyNumberFormat="0" applyBorder="0" applyAlignment="0" applyProtection="0"/>
    <xf numFmtId="0" fontId="58" fillId="0" borderId="0">
      <alignment/>
      <protection/>
    </xf>
    <xf numFmtId="0" fontId="13" fillId="2" borderId="0" applyNumberFormat="0" applyBorder="0" applyAlignment="0" applyProtection="0"/>
    <xf numFmtId="0" fontId="14" fillId="11" borderId="2" applyNumberFormat="0" applyFont="0" applyAlignment="0" applyProtection="0"/>
    <xf numFmtId="0" fontId="15" fillId="4" borderId="0" applyNumberFormat="0" applyBorder="0" applyAlignment="0" applyProtection="0"/>
    <xf numFmtId="0" fontId="26" fillId="8" borderId="6" applyNumberFormat="0" applyAlignment="0" applyProtection="0"/>
    <xf numFmtId="10" fontId="29" fillId="0" borderId="0" applyFont="0" applyFill="0" applyBorder="0" applyAlignment="0" applyProtection="0"/>
    <xf numFmtId="0" fontId="15" fillId="4" borderId="0" applyNumberFormat="0" applyBorder="0" applyAlignment="0" applyProtection="0"/>
    <xf numFmtId="1" fontId="29" fillId="0" borderId="0">
      <alignment/>
      <protection/>
    </xf>
    <xf numFmtId="0" fontId="13" fillId="2" borderId="0" applyNumberFormat="0" applyBorder="0" applyAlignment="0" applyProtection="0"/>
    <xf numFmtId="0" fontId="4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 vertical="center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0" fillId="0" borderId="15" applyProtection="0">
      <alignment/>
    </xf>
    <xf numFmtId="0" fontId="21" fillId="0" borderId="0" applyNumberFormat="0" applyFill="0" applyBorder="0" applyAlignment="0" applyProtection="0"/>
    <xf numFmtId="0" fontId="13" fillId="13" borderId="0" applyNumberFormat="0" applyBorder="0" applyAlignment="0" applyProtection="0"/>
    <xf numFmtId="9" fontId="60" fillId="0" borderId="0" applyFont="0" applyFill="0" applyBorder="0" applyAlignment="0" applyProtection="0"/>
    <xf numFmtId="0" fontId="13" fillId="2" borderId="0" applyNumberFormat="0" applyBorder="0" applyAlignment="0" applyProtection="0"/>
    <xf numFmtId="9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3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20" fillId="0" borderId="5" applyNumberFormat="0" applyFill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3" fillId="4" borderId="0" applyNumberFormat="0" applyBorder="0" applyAlignment="0" applyProtection="0"/>
    <xf numFmtId="0" fontId="2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47" fillId="40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13" borderId="0" applyNumberFormat="0" applyBorder="0" applyAlignment="0" applyProtection="0"/>
    <xf numFmtId="0" fontId="15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4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47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41" fillId="43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7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8" applyNumberFormat="0" applyFill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Protection="0">
      <alignment vertical="center"/>
    </xf>
    <xf numFmtId="0" fontId="15" fillId="4" borderId="0" applyNumberFormat="0" applyBorder="0" applyAlignment="0" applyProtection="0"/>
    <xf numFmtId="0" fontId="61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4" fillId="44" borderId="0" applyNumberFormat="0" applyBorder="0" applyAlignment="0" applyProtection="0"/>
    <xf numFmtId="0" fontId="13" fillId="13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5" fillId="4" borderId="0" applyNumberFormat="0" applyBorder="0" applyAlignment="0" applyProtection="0"/>
    <xf numFmtId="0" fontId="39" fillId="2" borderId="0" applyNumberFormat="0" applyBorder="0" applyAlignment="0" applyProtection="0"/>
    <xf numFmtId="0" fontId="13" fillId="13" borderId="0" applyNumberFormat="0" applyBorder="0" applyAlignment="0" applyProtection="0"/>
    <xf numFmtId="43" fontId="2" fillId="0" borderId="0" applyFont="0" applyFill="0" applyBorder="0" applyAlignment="0" applyProtection="0"/>
    <xf numFmtId="0" fontId="47" fillId="37" borderId="0" applyNumberFormat="0" applyBorder="0" applyAlignment="0" applyProtection="0"/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18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2" borderId="0" applyNumberFormat="0" applyBorder="0" applyAlignment="0" applyProtection="0"/>
    <xf numFmtId="0" fontId="35" fillId="13" borderId="0" applyNumberFormat="0" applyBorder="0" applyAlignment="0" applyProtection="0"/>
    <xf numFmtId="0" fontId="13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11" borderId="2" applyNumberFormat="0" applyFont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39" fillId="2" borderId="0" applyNumberFormat="0" applyBorder="0" applyAlignment="0" applyProtection="0"/>
    <xf numFmtId="0" fontId="2" fillId="0" borderId="0">
      <alignment/>
      <protection/>
    </xf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44" fillId="6" borderId="0" applyNumberFormat="0" applyBorder="0" applyAlignment="0" applyProtection="0"/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4" fillId="6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3" fillId="4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0" fontId="15" fillId="4" borderId="0" applyNumberFormat="0" applyBorder="0" applyAlignment="0" applyProtection="0"/>
    <xf numFmtId="0" fontId="2" fillId="0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5" fillId="4" borderId="0" applyNumberFormat="0" applyBorder="0" applyAlignment="0" applyProtection="0"/>
    <xf numFmtId="0" fontId="14" fillId="0" borderId="0">
      <alignment vertical="center"/>
      <protection/>
    </xf>
    <xf numFmtId="0" fontId="15" fillId="4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4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37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4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44" fillId="4" borderId="0" applyNumberFormat="0" applyBorder="0" applyAlignment="0" applyProtection="0"/>
    <xf numFmtId="0" fontId="15" fillId="4" borderId="0" applyProtection="0">
      <alignment vertical="center"/>
    </xf>
    <xf numFmtId="0" fontId="6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4" fillId="6" borderId="0" applyNumberFormat="0" applyBorder="0" applyAlignment="0" applyProtection="0"/>
    <xf numFmtId="0" fontId="15" fillId="4" borderId="0" applyNumberFormat="0" applyBorder="0" applyAlignment="0" applyProtection="0"/>
    <xf numFmtId="1" fontId="1" fillId="0" borderId="14">
      <alignment vertical="center"/>
      <protection locked="0"/>
    </xf>
    <xf numFmtId="0" fontId="15" fillId="4" borderId="0" applyNumberFormat="0" applyBorder="0" applyAlignment="0" applyProtection="0"/>
    <xf numFmtId="0" fontId="44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4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24" borderId="0" applyNumberFormat="0" applyBorder="0" applyAlignment="0" applyProtection="0"/>
    <xf numFmtId="0" fontId="15" fillId="4" borderId="0" applyNumberFormat="0" applyBorder="0" applyAlignment="0" applyProtection="0"/>
    <xf numFmtId="0" fontId="26" fillId="16" borderId="6" applyNumberFormat="0" applyAlignment="0" applyProtection="0"/>
    <xf numFmtId="0" fontId="44" fillId="4" borderId="0" applyNumberFormat="0" applyBorder="0" applyAlignment="0" applyProtection="0"/>
    <xf numFmtId="0" fontId="15" fillId="4" borderId="0" applyNumberFormat="0" applyBorder="0" applyAlignment="0" applyProtection="0"/>
    <xf numFmtId="0" fontId="4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83" fontId="32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5" fillId="4" borderId="0" applyNumberFormat="0" applyBorder="0" applyAlignment="0" applyProtection="0"/>
    <xf numFmtId="43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84" fontId="6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0" borderId="9" applyNumberFormat="0" applyFill="0" applyAlignment="0" applyProtection="0"/>
    <xf numFmtId="185" fontId="60" fillId="0" borderId="0" applyFont="0" applyFill="0" applyBorder="0" applyAlignment="0" applyProtection="0"/>
    <xf numFmtId="0" fontId="27" fillId="16" borderId="1" applyNumberFormat="0" applyAlignment="0" applyProtection="0"/>
    <xf numFmtId="0" fontId="23" fillId="0" borderId="0" applyNumberForma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45" fillId="0" borderId="0">
      <alignment/>
      <protection/>
    </xf>
    <xf numFmtId="43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0" borderId="0">
      <alignment/>
      <protection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2" fillId="3" borderId="1" applyNumberFormat="0" applyAlignment="0" applyProtection="0"/>
    <xf numFmtId="0" fontId="65" fillId="0" borderId="0">
      <alignment/>
      <protection/>
    </xf>
    <xf numFmtId="182" fontId="1" fillId="0" borderId="14">
      <alignment vertical="center"/>
      <protection locked="0"/>
    </xf>
    <xf numFmtId="0" fontId="29" fillId="0" borderId="0">
      <alignment/>
      <protection/>
    </xf>
    <xf numFmtId="0" fontId="66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505" applyFont="1">
      <alignment/>
      <protection/>
    </xf>
    <xf numFmtId="0" fontId="0" fillId="0" borderId="0" xfId="505">
      <alignment/>
      <protection/>
    </xf>
    <xf numFmtId="0" fontId="3" fillId="0" borderId="0" xfId="505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05" applyFont="1" applyBorder="1" applyAlignment="1">
      <alignment horizontal="center" vertical="center"/>
      <protection/>
    </xf>
    <xf numFmtId="0" fontId="2" fillId="0" borderId="14" xfId="505" applyFont="1" applyBorder="1" applyAlignment="1">
      <alignment horizontal="center" vertical="center" wrapText="1"/>
      <protection/>
    </xf>
    <xf numFmtId="0" fontId="2" fillId="0" borderId="14" xfId="505" applyFont="1" applyBorder="1" applyAlignment="1">
      <alignment vertical="center"/>
      <protection/>
    </xf>
    <xf numFmtId="0" fontId="2" fillId="0" borderId="14" xfId="505" applyFont="1" applyBorder="1" applyAlignment="1">
      <alignment vertical="center" wrapText="1"/>
      <protection/>
    </xf>
    <xf numFmtId="0" fontId="2" fillId="0" borderId="14" xfId="505" applyFont="1" applyBorder="1">
      <alignment/>
      <protection/>
    </xf>
    <xf numFmtId="0" fontId="0" fillId="0" borderId="14" xfId="505" applyBorder="1">
      <alignment/>
      <protection/>
    </xf>
    <xf numFmtId="0" fontId="2" fillId="0" borderId="14" xfId="505" applyFont="1" applyBorder="1" applyAlignment="1">
      <alignment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 indent="2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49" fontId="2" fillId="0" borderId="0" xfId="0" applyNumberFormat="1" applyFont="1" applyFill="1" applyAlignment="1">
      <alignment horizontal="right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7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189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18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0" fontId="2" fillId="0" borderId="20" xfId="0" applyNumberFormat="1" applyFont="1" applyFill="1" applyBorder="1" applyAlignment="1" applyProtection="1">
      <alignment horizontal="left" vertical="center" wrapText="1"/>
      <protection/>
    </xf>
    <xf numFmtId="19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194" fontId="7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7" fillId="0" borderId="14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20% - 强调文字颜色 1 2" xfId="21"/>
    <cellStyle name="差_县区合并测算20080421_民生政策最低支出需求" xfId="22"/>
    <cellStyle name="差_县市旗测算-新科目（20080627）_县市旗测算-新科目（含人口规模效应）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市辖区测算-新科目（20080626）" xfId="31"/>
    <cellStyle name="Comma" xfId="32"/>
    <cellStyle name="差_自行调整差异系数顺序" xfId="33"/>
    <cellStyle name="20% - Accent4" xfId="34"/>
    <cellStyle name="40% - 强调文字颜色 3" xfId="35"/>
    <cellStyle name="好_分析缺口率_财力性转移支付2010年预算参考数" xfId="36"/>
    <cellStyle name="差" xfId="37"/>
    <cellStyle name="差_缺口县区测算(财政部标准)" xfId="38"/>
    <cellStyle name="Hyperlink" xfId="39"/>
    <cellStyle name="Accent2 - 60%" xfId="40"/>
    <cellStyle name="60% - 强调文字颜色 3" xfId="41"/>
    <cellStyle name="好_县市旗测算20080508_县市旗测算-新科目（含人口规模效应）" xfId="42"/>
    <cellStyle name="Percent" xfId="43"/>
    <cellStyle name="Followed Hyperlink" xfId="44"/>
    <cellStyle name="常规 6" xfId="45"/>
    <cellStyle name="注释" xfId="46"/>
    <cellStyle name="差_安徽 缺口县区测算(地方填报)1_财力性转移支付2010年预算参考数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差_测算结果汇总_财力性转移支付2010年预算参考数" xfId="58"/>
    <cellStyle name="百分比 4" xfId="59"/>
    <cellStyle name="标题 2" xfId="60"/>
    <cellStyle name="差_农林水和城市维护标准支出20080505－县区合计_财力性转移支付2010年预算参考数" xfId="61"/>
    <cellStyle name="差_核定人数下发表" xfId="62"/>
    <cellStyle name="百分比 5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常规 26" xfId="70"/>
    <cellStyle name="Input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20% - 强调文字颜色 2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其他部门(按照总人口测算）—20080416_不含人员经费系数_财力性转移支付2010年预算参考数" xfId="106"/>
    <cellStyle name="差_2006年34青海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市辖区测算20080510_民生政策最低支出需求_财力性转移支付2010年预算参考数" xfId="116"/>
    <cellStyle name="差_分县成本差异系数_民生政策最低支出需求_财力性转移支付2010年预算参考数" xfId="117"/>
    <cellStyle name="好_成本差异系数" xfId="118"/>
    <cellStyle name="强调文字颜色 6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差_2006年30云南" xfId="130"/>
    <cellStyle name="20% - Accent6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Heading 2" xfId="139"/>
    <cellStyle name="20% - 强调文字颜色 3 2" xfId="140"/>
    <cellStyle name="好_03昭通" xfId="141"/>
    <cellStyle name="差_自行调整差异系数顺序_财力性转移支付2010年预算参考数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云南 缺口县区测算(地方填报)" xfId="158"/>
    <cellStyle name="差_汇总表_财力性转移支付2010年预算参考数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常规 4_2008年横排表0721" xfId="172"/>
    <cellStyle name="差_行政公检法测算_不含人员经费系数" xfId="173"/>
    <cellStyle name="40% - 强调文字颜色 6 2" xfId="174"/>
    <cellStyle name="差_行政公检法测算_不含人员经费系数_财力性转移支付2010年预算参考数" xfId="175"/>
    <cellStyle name="差_03昭通" xfId="176"/>
    <cellStyle name="强调 2" xfId="177"/>
    <cellStyle name="60% - Accent1" xfId="178"/>
    <cellStyle name="强调 3" xfId="179"/>
    <cellStyle name="差_市辖区测算20080510_县市旗测算-新科目（含人口规模效应）_财力性转移支付2010年预算参考数" xfId="180"/>
    <cellStyle name="60% - Accent2" xfId="181"/>
    <cellStyle name="Comma_1995" xfId="182"/>
    <cellStyle name="常规 2 2" xfId="183"/>
    <cellStyle name="差_同德" xfId="184"/>
    <cellStyle name="60% - Accent3" xfId="185"/>
    <cellStyle name="常规 2 3" xfId="186"/>
    <cellStyle name="差_县区合并测算20080421_县市旗测算-新科目（含人口规模效应）_财力性转移支付2010年预算参考数" xfId="187"/>
    <cellStyle name="60% - Accent4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好_县市旗测算-新科目（20080627）_财力性转移支付2010年预算参考数" xfId="194"/>
    <cellStyle name="好_2008年预计支出与2007年对比" xfId="195"/>
    <cellStyle name="好_市辖区测算-新科目（20080626）_县市旗测算-新科目（含人口规模效应）_财力性转移支付2010年预算参考数" xfId="196"/>
    <cellStyle name="콤마 [0]_BOILER-CO1" xfId="197"/>
    <cellStyle name="60% - 强调文字颜色 1 2" xfId="198"/>
    <cellStyle name="Heading 4" xfId="199"/>
    <cellStyle name="好_社保处下达区县2015年指标（第二批）" xfId="200"/>
    <cellStyle name="好_县市旗测算20080508_不含人员经费系数_财力性转移支付2010年预算参考数" xfId="201"/>
    <cellStyle name="差_34青海_财力性转移支付2010年预算参考数" xfId="202"/>
    <cellStyle name="常规 5" xfId="203"/>
    <cellStyle name="60% - 强调文字颜色 2 2" xfId="204"/>
    <cellStyle name="差_文体广播事业(按照总人口测算）—20080416_民生政策最低支出需求_财力性转移支付2010年预算参考数" xfId="205"/>
    <cellStyle name="60% - 强调文字颜色 3 2" xfId="206"/>
    <cellStyle name="Neutral" xfId="207"/>
    <cellStyle name="60% - 强调文字颜色 4 2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差_县市旗测算20080508_民生政策最低支出需求" xfId="214"/>
    <cellStyle name="Accent1 - 60%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好_0502通海县" xfId="225"/>
    <cellStyle name="差_县市旗测算20080508_民生政策最低支出需求_财力性转移支付2010年预算参考数" xfId="226"/>
    <cellStyle name="好_自行调整差异系数顺序" xfId="227"/>
    <cellStyle name="Accent3 - 60%" xfId="228"/>
    <cellStyle name="差_县市旗测算-新科目（20080627）" xfId="229"/>
    <cellStyle name="差_县市旗测算20080508_县市旗测算-新科目（含人口规模效应）_财力性转移支付2010年预算参考数" xfId="230"/>
    <cellStyle name="Accent3_2006年33甘肃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差_县区合并测算20080423(按照各省比重）_县市旗测算-新科目（含人口规模效应）_财力性转移支付2010年预算参考数" xfId="241"/>
    <cellStyle name="Accent5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常规 12" xfId="249"/>
    <cellStyle name="Accent5 - 60%" xfId="250"/>
    <cellStyle name="差_2006年28四川_财力性转移支付2010年预算参考数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常规 15" xfId="266"/>
    <cellStyle name="常规 20" xfId="267"/>
    <cellStyle name="Check Cell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差_行政公检法测算" xfId="291"/>
    <cellStyle name="标题 2 2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附表" xfId="323"/>
    <cellStyle name="好_农林水和城市维护标准支出20080505－县区合计_不含人员经费系数" xfId="324"/>
    <cellStyle name="Total" xfId="325"/>
    <cellStyle name="Warning Text" xfId="326"/>
    <cellStyle name="差_12滨州_财力性转移支付2010年预算参考数" xfId="327"/>
    <cellStyle name="百分比 2" xfId="328"/>
    <cellStyle name="差_县市旗测算-新科目（20080626）_县市旗测算-新科目（含人口规模效应）_财力性转移支付2010年预算参考数" xfId="329"/>
    <cellStyle name="百分比 3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差_文体广播事业(按照总人口测算）—20080416_财力性转移支付2010年预算参考数" xfId="334"/>
    <cellStyle name="差_30云南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差_青海 缺口县区测算(地方填报)" xfId="340"/>
    <cellStyle name="好_第一部分：综合全" xfId="341"/>
    <cellStyle name="标题 5" xfId="342"/>
    <cellStyle name="表标题" xfId="343"/>
    <cellStyle name="差_丽江汇总" xfId="344"/>
    <cellStyle name="差_教育(按照总人口测算）—20080416_不含人员经费系数" xfId="345"/>
    <cellStyle name="差 2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其他部门(按照总人口测算）—20080416_财力性转移支付2010年预算参考数" xfId="355"/>
    <cellStyle name="差_0605石屏县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市辖区测算20080510_民生政策最低支出需求" xfId="362"/>
    <cellStyle name="差_分县成本差异系数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云南省2008年转移支付测算——州市本级考核部分及政策性测算" xfId="371"/>
    <cellStyle name="差_14安徽" xfId="372"/>
    <cellStyle name="好_总人口" xfId="373"/>
    <cellStyle name="差_14安徽_财力性转移支付2010年预算参考数" xfId="374"/>
    <cellStyle name="好_00省级(打印)" xfId="375"/>
    <cellStyle name="差_云南省2008年转移支付测算——州市本级考核部分及政策性测算_财力性转移支付2010年预算参考数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其他部门(按照总人口测算）—20080416_不含人员经费系数" xfId="383"/>
    <cellStyle name="差_2006年34青海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检验表（调整后）" xfId="419"/>
    <cellStyle name="差_28四川_财力性转移支付2010年预算参考数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平邑" xfId="433"/>
    <cellStyle name="差_Book1_财力性转移支付2010年预算参考数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常规 11" xfId="440"/>
    <cellStyle name="差_其他部门(按照总人口测算）—20080416_民生政策最低支出需求" xfId="441"/>
    <cellStyle name="差_财政供养人员" xfId="442"/>
    <cellStyle name="差_其他部门(按照总人口测算）—20080416_民生政策最低支出需求_财力性转移支付2010年预算参考数" xfId="443"/>
    <cellStyle name="差_财政供养人员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农林水和城市维护标准支出20080505－县区合计" xfId="451"/>
    <cellStyle name="差_城建部门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市辖区测算20080510" xfId="458"/>
    <cellStyle name="差_分县成本差异系数" xfId="459"/>
    <cellStyle name="差_市辖区测算20080510_不含人员经费系数" xfId="460"/>
    <cellStyle name="差_分县成本差异系数_不含人员经费系数" xfId="461"/>
    <cellStyle name="差_市辖区测算20080510_不含人员经费系数_财力性转移支付2010年预算参考数" xfId="462"/>
    <cellStyle name="差_分县成本差异系数_不含人员经费系数_财力性转移支付2010年预算参考数" xfId="463"/>
    <cellStyle name="差_市辖区测算20080510_财力性转移支付2010年预算参考数" xfId="464"/>
    <cellStyle name="差_分县成本差异系数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卫生(按照总人口测算）—20080416_不含人员经费系数_财力性转移支付2010年预算参考数" xfId="477"/>
    <cellStyle name="差_汇总" xfId="478"/>
    <cellStyle name="差_卫生(按照总人口测算）—20080416_不含人员经费系数" xfId="479"/>
    <cellStyle name="好_一般预算支出口径剔除表" xfId="480"/>
    <cellStyle name="差_汇总_财力性转移支付2010年预算参考数" xfId="481"/>
    <cellStyle name="差_汇总表" xfId="482"/>
    <cellStyle name="差_县区合并测算20080421" xfId="483"/>
    <cellStyle name="差_汇总表4" xfId="484"/>
    <cellStyle name="差_县区合并测算20080421_财力性转移支付2010年预算参考数" xfId="485"/>
    <cellStyle name="差_汇总表4_财力性转移支付2010年预算参考数" xfId="486"/>
    <cellStyle name="差_汇总表提前告知区县" xfId="487"/>
    <cellStyle name="注释 2" xfId="488"/>
    <cellStyle name="好_2006年27重庆" xfId="489"/>
    <cellStyle name="常规 6 2" xfId="490"/>
    <cellStyle name="分级显示行_1_13区汇总" xfId="491"/>
    <cellStyle name="差_汇总-县级财政报表附表" xfId="492"/>
    <cellStyle name="差_检验表" xfId="493"/>
    <cellStyle name="常规 9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教育(按照总人口测算）—20080416_县市旗测算-新科目（含人口规模效应）" xfId="501"/>
    <cellStyle name="差_民生政策最低支出需求_财力性转移支付2010年预算参考数" xfId="502"/>
    <cellStyle name="差_民生政策最低支出需求" xfId="503"/>
    <cellStyle name="常规 18" xfId="504"/>
    <cellStyle name="常规 23" xfId="505"/>
    <cellStyle name="差_农林水和城市维护标准支出20080505－县区合计_不含人员经费系数" xfId="506"/>
    <cellStyle name="差_总人口" xfId="507"/>
    <cellStyle name="差_山东省民生支出标准" xfId="508"/>
    <cellStyle name="差_农林水和城市维护标准支出20080505－县区合计_不含人员经费系数_财力性转移支付2010年预算参考数" xfId="509"/>
    <cellStyle name="差_总人口_财力性转移支付2010年预算参考数" xfId="510"/>
    <cellStyle name="差_山东省民生支出标准_财力性转移支付2010年预算参考数" xfId="511"/>
    <cellStyle name="差_农林水和城市维护标准支出20080505－县区合计_民生政策最低支出需求" xfId="512"/>
    <cellStyle name="差_卫生(按照总人口测算）—20080416_县市旗测算-新科目（含人口规模效应）_财力性转移支付2010年预算参考数" xfId="513"/>
    <cellStyle name="差_人员工资和公用经费2" xfId="514"/>
    <cellStyle name="差_社保处下达区县2015年指标（第二批）" xfId="515"/>
    <cellStyle name="差_人员工资和公用经费2_财力性转移支付2010年预算参考数" xfId="516"/>
    <cellStyle name="差_农林水和城市维护标准支出20080505－县区合计_民生政策最低支出需求_财力性转移支付2010年预算参考数" xfId="517"/>
    <cellStyle name="差_农林水和城市维护标准支出20080505－县区合计_县市旗测算-新科目（含人口规模效应）_财力性转移支付2010年预算参考数" xfId="518"/>
    <cellStyle name="통화 [0]_BOILER-CO1" xfId="519"/>
    <cellStyle name="差_其他部门(按照总人口测算）—20080416" xfId="520"/>
    <cellStyle name="好_缺口县区测算_财力性转移支付2010年预算参考数" xfId="521"/>
    <cellStyle name="后继超级链接" xfId="522"/>
    <cellStyle name="好_教育(按照总人口测算）—20080416_民生政策最低支出需求_财力性转移支付2010年预算参考数" xfId="523"/>
    <cellStyle name="差_其他部门(按照总人口测算）—20080416_县市旗测算-新科目（含人口规模效应）" xfId="524"/>
    <cellStyle name="常规 17" xfId="525"/>
    <cellStyle name="常规 22" xfId="526"/>
    <cellStyle name="差_青海 缺口县区测算(地方填报)_财力性转移支付2010年预算参考数" xfId="527"/>
    <cellStyle name="差_缺口县区测算" xfId="528"/>
    <cellStyle name="差_县市旗测算-新科目（20080626）_民生政策最低支出需求_财力性转移支付2010年预算参考数" xfId="529"/>
    <cellStyle name="差_市辖区测算-新科目（20080626）_县市旗测算-新科目（含人口规模效应）" xfId="530"/>
    <cellStyle name="差_危改资金测算_财力性转移支付2010年预算参考数" xfId="531"/>
    <cellStyle name="差_缺口县区测算（11.13）" xfId="532"/>
    <cellStyle name="差_缺口县区测算（11.13）_财力性转移支付2010年预算参考数" xfId="533"/>
    <cellStyle name="差_缺口县区测算(按2007支出增长25%测算)" xfId="534"/>
    <cellStyle name="好_总人口_财力性转移支付2010年预算参考数" xfId="535"/>
    <cellStyle name="常规 4" xfId="536"/>
    <cellStyle name="差_缺口县区测算(按2007支出增长25%测算)_财力性转移支付2010年预算参考数" xfId="537"/>
    <cellStyle name="差_缺口县区测算(按核定人数)" xfId="538"/>
    <cellStyle name="差_行政（人员）_财力性转移支付2010年预算参考数" xfId="539"/>
    <cellStyle name="常规 2_004-2010年增消两税返还情况表" xfId="540"/>
    <cellStyle name="差_缺口县区测算_财力性转移支付2010年预算参考数" xfId="541"/>
    <cellStyle name="差_市辖区测算-新科目（20080626）_县市旗测算-新科目（含人口规模效应）_财力性转移支付2010年预算参考数" xfId="542"/>
    <cellStyle name="好_其他部门(按照总人口测算）—20080416_财力性转移支付2010年预算参考数" xfId="543"/>
    <cellStyle name="差_人员工资和公用经费" xfId="544"/>
    <cellStyle name="差_市辖区测算20080510_县市旗测算-新科目（含人口规模效应）" xfId="545"/>
    <cellStyle name="差_人员工资和公用经费_财力性转移支付2010年预算参考数" xfId="546"/>
    <cellStyle name="差_人员工资和公用经费3_财力性转移支付2010年预算参考数" xfId="547"/>
    <cellStyle name="差_市辖区测算-新科目（20080626）_不含人员经费系数" xfId="548"/>
    <cellStyle name="好_2008年支出调整" xfId="549"/>
    <cellStyle name="差_市辖区测算-新科目（20080626）_不含人员经费系数_财力性转移支付2010年预算参考数" xfId="550"/>
    <cellStyle name="差_市辖区测算-新科目（20080626）_财力性转移支付2010年预算参考数" xfId="551"/>
    <cellStyle name="差_市辖区测算-新科目（20080626）_民生政策最低支出需求" xfId="552"/>
    <cellStyle name="差_数据--基础数据--预算组--2015年人代会预算部分--2015.01.20--人代会前第6稿--按姚局意见改--调市级项级明细_区县政府预算公开整改--表" xfId="553"/>
    <cellStyle name="常规 27" xfId="554"/>
    <cellStyle name="差_县区合并测算20080423(按照各省比重）_民生政策最低支出需求" xfId="555"/>
    <cellStyle name="差_同德_财力性转移支付2010年预算参考数" xfId="556"/>
    <cellStyle name="差_危改资金测算" xfId="557"/>
    <cellStyle name="差_县市旗测算20080508_不含人员经费系数_财力性转移支付2010年预算参考数" xfId="558"/>
    <cellStyle name="差_卫生(按照总人口测算）—20080416" xfId="559"/>
    <cellStyle name="差_卫生(按照总人口测算）—20080416_财力性转移支付2010年预算参考数" xfId="560"/>
    <cellStyle name="差_卫生(按照总人口测算）—20080416_民生政策最低支出需求" xfId="561"/>
    <cellStyle name="好_0605石屏县" xfId="562"/>
    <cellStyle name="差_县市旗测算-新科目（20080626）_不含人员经费系数_财力性转移支付2010年预算参考数" xfId="563"/>
    <cellStyle name="好_市辖区测算20080510_不含人员经费系数" xfId="564"/>
    <cellStyle name="差_卫生(按照总人口测算）—20080416_民生政策最低支出需求_财力性转移支付2010年预算参考数" xfId="565"/>
    <cellStyle name="好_0605石屏县_财力性转移支付2010年预算参考数" xfId="566"/>
    <cellStyle name="差_卫生部门" xfId="567"/>
    <cellStyle name="好_文体广播事业(按照总人口测算）—20080416" xfId="568"/>
    <cellStyle name="差_卫生部门_财力性转移支付2010年预算参考数" xfId="569"/>
    <cellStyle name="好_M01-2(州市补助收入)" xfId="570"/>
    <cellStyle name="差_文体广播部门" xfId="571"/>
    <cellStyle name="差_文体广播事业(按照总人口测算）—20080416_不含人员经费系数_财力性转移支付2010年预算参考数" xfId="572"/>
    <cellStyle name="差_文体广播事业(按照总人口测算）—20080416_县市旗测算-新科目（含人口规模效应）" xfId="573"/>
    <cellStyle name="差_文体广播事业(按照总人口测算）—20080416_县市旗测算-新科目（含人口规模效应）_财力性转移支付2010年预算参考数" xfId="574"/>
    <cellStyle name="差_县区合并测算20080421_不含人员经费系数" xfId="575"/>
    <cellStyle name="差_县区合并测算20080421_不含人员经费系数_财力性转移支付2010年预算参考数" xfId="576"/>
    <cellStyle name="差_县市旗测算-新科目（20080627）_县市旗测算-新科目（含人口规模效应）_财力性转移支付2010年预算参考数" xfId="577"/>
    <cellStyle name="差_县区合并测算20080421_民生政策最低支出需求_财力性转移支付2010年预算参考数" xfId="578"/>
    <cellStyle name="差_县市旗测算-新科目（20080626）" xfId="579"/>
    <cellStyle name="差_县区合并测算20080423(按照各省比重）" xfId="580"/>
    <cellStyle name="差_县区合并测算20080423(按照各省比重）_不含人员经费系数_财力性转移支付2010年预算参考数" xfId="581"/>
    <cellStyle name="差_县区合并测算20080423(按照各省比重）_财力性转移支付2010年预算参考数" xfId="582"/>
    <cellStyle name="差_县区合并测算20080423(按照各省比重）_民生政策最低支出需求_财力性转移支付2010年预算参考数" xfId="583"/>
    <cellStyle name="差_县区合并测算20080423(按照各省比重）_县市旗测算-新科目（含人口规模效应）" xfId="584"/>
    <cellStyle name="差_县市旗测算20080508_不含人员经费系数" xfId="585"/>
    <cellStyle name="差_县市旗测算20080508_财力性转移支付2010年预算参考数" xfId="586"/>
    <cellStyle name="差_县市旗测算20080508_县市旗测算-新科目（含人口规模效应）" xfId="587"/>
    <cellStyle name="差_县市旗测算-新科目（20080626）_财力性转移支付2010年预算参考数" xfId="588"/>
    <cellStyle name="差_县市旗测算-新科目（20080626）_县市旗测算-新科目（含人口规模效应）" xfId="589"/>
    <cellStyle name="差_县市旗测算-新科目（20080627）_不含人员经费系数" xfId="590"/>
    <cellStyle name="好_07临沂" xfId="591"/>
    <cellStyle name="差_县市旗测算-新科目（20080627）_不含人员经费系数_财力性转移支付2010年预算参考数" xfId="592"/>
    <cellStyle name="好_自行调整差异系数顺序_财力性转移支付2010年预算参考数" xfId="593"/>
    <cellStyle name="差_县市旗测算-新科目（20080627）_财力性转移支付2010年预算参考数" xfId="594"/>
    <cellStyle name="差_县市旗测算-新科目（20080627）_民生政策最低支出需求" xfId="595"/>
    <cellStyle name="差_县市旗测算-新科目（20080627）_民生政策最低支出需求_财力性转移支付2010年预算参考数" xfId="596"/>
    <cellStyle name="差_行政(燃修费)" xfId="597"/>
    <cellStyle name="差_行政(燃修费)_不含人员经费系数" xfId="598"/>
    <cellStyle name="差_行政(燃修费)_不含人员经费系数_财力性转移支付2010年预算参考数" xfId="599"/>
    <cellStyle name="好_县市旗测算-新科目（20080626）" xfId="600"/>
    <cellStyle name="差_行政(燃修费)_财力性转移支付2010年预算参考数" xfId="601"/>
    <cellStyle name="差_行政(燃修费)_民生政策最低支出需求_财力性转移支付2010年预算参考数" xfId="602"/>
    <cellStyle name="差_行政(燃修费)_县市旗测算-新科目（含人口规模效应）" xfId="603"/>
    <cellStyle name="差_行政(燃修费)_县市旗测算-新科目（含人口规模效应）_财力性转移支付2010年预算参考数" xfId="604"/>
    <cellStyle name="好_文体广播部门" xfId="605"/>
    <cellStyle name="常规 11_财力性转移支付2009年预算参考数" xfId="606"/>
    <cellStyle name="差_行政（人员）" xfId="607"/>
    <cellStyle name="好_文体广播事业(按照总人口测算）—20080416_不含人员经费系数_财力性转移支付2010年预算参考数" xfId="608"/>
    <cellStyle name="好_1110洱源县_财力性转移支付2010年预算参考数" xfId="609"/>
    <cellStyle name="差_行政（人员）_不含人员经费系数" xfId="610"/>
    <cellStyle name="差_行政（人员）_不含人员经费系数_财力性转移支付2010年预算参考数" xfId="611"/>
    <cellStyle name="好_其他部门(按照总人口测算）—20080416_不含人员经费系数_财力性转移支付2010年预算参考数" xfId="612"/>
    <cellStyle name="好_34青海_1_财力性转移支付2010年预算参考数" xfId="613"/>
    <cellStyle name="差_行政（人员）_民生政策最低支出需求" xfId="614"/>
    <cellStyle name="差_行政（人员）_民生政策最低支出需求_财力性转移支付2010年预算参考数" xfId="615"/>
    <cellStyle name="差_行政（人员）_县市旗测算-新科目（含人口规模效应）_财力性转移支付2010年预算参考数" xfId="616"/>
    <cellStyle name="差_行政公检法测算_财力性转移支付2010年预算参考数" xfId="617"/>
    <cellStyle name="差_行政公检法测算_县市旗测算-新科目（含人口规模效应）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21" xfId="627"/>
    <cellStyle name="常规 16" xfId="628"/>
    <cellStyle name="常规 24" xfId="629"/>
    <cellStyle name="常规 19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8四川" xfId="674"/>
    <cellStyle name="好_2008年支出调整_财力性转移支付2010年预算参考数" xfId="675"/>
    <cellStyle name="好_2008年支出核定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河南 缺口县区测算(地方填报)_财力性转移支付2010年预算参考数" xfId="730"/>
    <cellStyle name="好_核定人数对比" xfId="731"/>
    <cellStyle name="好_核定人数对比_财力性转移支付2010年预算参考数" xfId="732"/>
    <cellStyle name="好_核定人数下发表" xfId="733"/>
    <cellStyle name="好_核定人数下发表_财力性转移支付2010年预算参考数" xfId="734"/>
    <cellStyle name="好_行政公检法测算_不含人员经费系数_财力性转移支付2010年预算参考数" xfId="735"/>
    <cellStyle name="好_汇总" xfId="736"/>
    <cellStyle name="好_汇总_财力性转移支付2010年预算参考数" xfId="737"/>
    <cellStyle name="好_汇总表" xfId="738"/>
    <cellStyle name="好_汇总表4" xfId="739"/>
    <cellStyle name="好_汇总表提前告知区县" xfId="740"/>
    <cellStyle name="好_汇总-县级财政报表附表" xfId="741"/>
    <cellStyle name="好_教育(按照总人口测算）—20080416_不含人员经费系数" xfId="742"/>
    <cellStyle name="好_教育(按照总人口测算）—20080416_财力性转移支付2010年预算参考数" xfId="743"/>
    <cellStyle name="好_缺口县区测算" xfId="744"/>
    <cellStyle name="好_教育(按照总人口测算）—20080416_民生政策最低支出需求" xfId="745"/>
    <cellStyle name="好_教育(按照总人口测算）—20080416_县市旗测算-新科目（含人口规模效应）_财力性转移支付2010年预算参考数" xfId="746"/>
    <cellStyle name="好_丽江汇总" xfId="747"/>
    <cellStyle name="好_卫生(按照总人口测算）—20080416_不含人员经费系数_财力性转移支付2010年预算参考数" xfId="748"/>
    <cellStyle name="好_民生政策最低支出需求" xfId="749"/>
    <cellStyle name="好_民生政策最低支出需求_财力性转移支付2010年预算参考数" xfId="750"/>
    <cellStyle name="好_农林水和城市维护标准支出20080505－县区合计" xfId="751"/>
    <cellStyle name="好_农林水和城市维护标准支出20080505－县区合计_财力性转移支付2010年预算参考数" xfId="752"/>
    <cellStyle name="好_农林水和城市维护标准支出20080505－县区合计_民生政策最低支出需求" xfId="753"/>
    <cellStyle name="好_农林水和城市维护标准支出20080505－县区合计_民生政策最低支出需求_财力性转移支付2010年预算参考数" xfId="754"/>
    <cellStyle name="好_其他部门(按照总人口测算）—20080416_民生政策最低支出需求" xfId="755"/>
    <cellStyle name="好_其他部门(按照总人口测算）—20080416_民生政策最低支出需求_财力性转移支付2010年预算参考数" xfId="756"/>
    <cellStyle name="好_其他部门(按照总人口测算）—20080416_县市旗测算-新科目（含人口规模效应）_财力性转移支付2010年预算参考数" xfId="757"/>
    <cellStyle name="好_青海 缺口县区测算(地方填报)" xfId="758"/>
    <cellStyle name="好_青海 缺口县区测算(地方填报)_财力性转移支付2010年预算参考数" xfId="759"/>
    <cellStyle name="好_缺口县区测算(按2007支出增长25%测算)_财力性转移支付2010年预算参考数" xfId="760"/>
    <cellStyle name="好_缺口县区测算(按核定人数)" xfId="761"/>
    <cellStyle name="好_缺口县区测算(按核定人数)_财力性转移支付2010年预算参考数" xfId="762"/>
    <cellStyle name="好_缺口县区测算(财政部标准)_财力性转移支付2010年预算参考数" xfId="763"/>
    <cellStyle name="好_人员工资和公用经费" xfId="764"/>
    <cellStyle name="好_人员工资和公用经费_财力性转移支付2010年预算参考数" xfId="765"/>
    <cellStyle name="千位_(人代会用)" xfId="766"/>
    <cellStyle name="好_人员工资和公用经费2" xfId="767"/>
    <cellStyle name="好_人员工资和公用经费3_财力性转移支付2010年预算参考数" xfId="768"/>
    <cellStyle name="好_行政（人员）" xfId="769"/>
    <cellStyle name="好_山东省民生支出标准_财力性转移支付2010年预算参考数" xfId="770"/>
    <cellStyle name="好_市辖区测算20080510" xfId="771"/>
    <cellStyle name="好_市辖区测算20080510_不含人员经费系数_财力性转移支付2010年预算参考数" xfId="772"/>
    <cellStyle name="好_市辖区测算20080510_财力性转移支付2010年预算参考数" xfId="773"/>
    <cellStyle name="好_市辖区测算20080510_民生政策最低支出需求" xfId="774"/>
    <cellStyle name="好_市辖区测算20080510_民生政策最低支出需求_财力性转移支付2010年预算参考数" xfId="775"/>
    <cellStyle name="好_同德" xfId="776"/>
    <cellStyle name="好_市辖区测算20080510_县市旗测算-新科目（含人口规模效应）" xfId="777"/>
    <cellStyle name="好_市辖区测算-新科目（20080626）_不含人员经费系数_财力性转移支付2010年预算参考数" xfId="778"/>
    <cellStyle name="好_市辖区测算-新科目（20080626）_民生政策最低支出需求_财力性转移支付2010年预算参考数" xfId="779"/>
    <cellStyle name="好_数据--基础数据--预算组--2015年人代会预算部分--2015.01.20--人代会前第6稿--按姚局意见改--调市级项级明细_区县政府预算公开整改--表" xfId="780"/>
    <cellStyle name="好_危改资金测算_财力性转移支付2010年预算参考数" xfId="781"/>
    <cellStyle name="好_卫生(按照总人口测算）—20080416" xfId="782"/>
    <cellStyle name="好_卫生(按照总人口测算）—20080416_不含人员经费系数" xfId="783"/>
    <cellStyle name="好_卫生(按照总人口测算）—20080416_财力性转移支付2010年预算参考数" xfId="784"/>
    <cellStyle name="好_卫生(按照总人口测算）—20080416_民生政策最低支出需求" xfId="785"/>
    <cellStyle name="好_卫生(按照总人口测算）—20080416_民生政策最低支出需求_财力性转移支付2010年预算参考数" xfId="786"/>
    <cellStyle name="好_卫生(按照总人口测算）—20080416_县市旗测算-新科目（含人口规模效应）" xfId="787"/>
    <cellStyle name="千位分隔[0] 3" xfId="788"/>
    <cellStyle name="好_卫生(按照总人口测算）—20080416_县市旗测算-新科目（含人口规模效应）_财力性转移支付2010年预算参考数" xfId="789"/>
    <cellStyle name="好_文体广播事业(按照总人口测算）—20080416_财力性转移支付2010年预算参考数" xfId="790"/>
    <cellStyle name="好_文体广播事业(按照总人口测算）—20080416_民生政策最低支出需求" xfId="791"/>
    <cellStyle name="好_文体广播事业(按照总人口测算）—20080416_民生政策最低支出需求_财力性转移支付2010年预算参考数" xfId="792"/>
    <cellStyle name="好_文体广播事业(按照总人口测算）—20080416_县市旗测算-新科目（含人口规模效应）_财力性转移支付2010年预算参考数" xfId="793"/>
    <cellStyle name="好_县区合并测算20080421" xfId="794"/>
    <cellStyle name="好_县区合并测算20080421_不含人员经费系数_财力性转移支付2010年预算参考数" xfId="795"/>
    <cellStyle name="好_县区合并测算20080421_民生政策最低支出需求_财力性转移支付2010年预算参考数" xfId="796"/>
    <cellStyle name="好_县区合并测算20080421_民生政策最低支出需求" xfId="797"/>
    <cellStyle name="好_县区合并测算20080421_县市旗测算-新科目（含人口规模效应）" xfId="798"/>
    <cellStyle name="好_县区合并测算20080423(按照各省比重）_不含人员经费系数_财力性转移支付2010年预算参考数" xfId="799"/>
    <cellStyle name="好_县区合并测算20080423(按照各省比重）_财力性转移支付2010年预算参考数" xfId="800"/>
    <cellStyle name="好_县区合并测算20080423(按照各省比重）_民生政策最低支出需求_财力性转移支付2010年预算参考数" xfId="801"/>
    <cellStyle name="好_县区合并测算20080423(按照各省比重）_县市旗测算-新科目（含人口规模效应）" xfId="802"/>
    <cellStyle name="好_县区合并测算20080423(按照各省比重）_县市旗测算-新科目（含人口规模效应）_财力性转移支付2010年预算参考数" xfId="803"/>
    <cellStyle name="好_县市旗测算20080508_民生政策最低支出需求" xfId="804"/>
    <cellStyle name="好_县市旗测算20080508_民生政策最低支出需求_财力性转移支付2010年预算参考数" xfId="805"/>
    <cellStyle name="好_县市旗测算-新科目（20080626）_不含人员经费系数" xfId="806"/>
    <cellStyle name="好_县市旗测算-新科目（20080626）_财力性转移支付2010年预算参考数" xfId="807"/>
    <cellStyle name="好_县市旗测算-新科目（20080626）_民生政策最低支出需求_财力性转移支付2010年预算参考数" xfId="808"/>
    <cellStyle name="好_县市旗测算-新科目（20080627）_不含人员经费系数" xfId="809"/>
    <cellStyle name="好_县市旗测算-新科目（20080627）_不含人员经费系数_财力性转移支付2010年预算参考数" xfId="810"/>
    <cellStyle name="好_重点民生支出需求测算表社保（农村低保）081112" xfId="811"/>
    <cellStyle name="好_县市旗测算-新科目（20080627）_民生政策最低支出需求_财力性转移支付2010年预算参考数" xfId="812"/>
    <cellStyle name="好_县市旗测算-新科目（20080627）_县市旗测算-新科目（含人口规模效应）" xfId="813"/>
    <cellStyle name="好_县市旗测算-新科目（20080627）_县市旗测算-新科目（含人口规模效应）_财力性转移支付2010年预算参考数" xfId="814"/>
    <cellStyle name="好_行政(燃修费)_不含人员经费系数" xfId="815"/>
    <cellStyle name="好_行政(燃修费)_财力性转移支付2010年预算参考数" xfId="816"/>
    <cellStyle name="好_行政(燃修费)_民生政策最低支出需求" xfId="817"/>
    <cellStyle name="好_行政(燃修费)_民生政策最低支出需求_财力性转移支付2010年预算参考数" xfId="818"/>
    <cellStyle name="好_行政(燃修费)_县市旗测算-新科目（含人口规模效应）" xfId="819"/>
    <cellStyle name="好_行政(燃修费)_县市旗测算-新科目（含人口规模效应）_财力性转移支付2010年预算参考数" xfId="820"/>
    <cellStyle name="好_行政（人员）_不含人员经费系数_财力性转移支付2010年预算参考数" xfId="821"/>
    <cellStyle name="好_行政（人员）_财力性转移支付2010年预算参考数" xfId="822"/>
    <cellStyle name="好_行政（人员）_县市旗测算-新科目（含人口规模效应）" xfId="823"/>
    <cellStyle name="好_行政（人员）_县市旗测算-新科目（含人口规模效应）_财力性转移支付2010年预算参考数" xfId="824"/>
    <cellStyle name="好_行政公检法测算" xfId="825"/>
    <cellStyle name="好_行政公检法测算_不含人员经费系数" xfId="826"/>
    <cellStyle name="好_行政公检法测算_财力性转移支付2010年预算参考数" xfId="827"/>
    <cellStyle name="好_行政公检法测算_民生政策最低支出需求" xfId="828"/>
    <cellStyle name="好_行政公检法测算_县市旗测算-新科目（含人口规模效应）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43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5">
      <selection activeCell="A15" sqref="A15:E15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192</v>
      </c>
      <c r="B1" s="17"/>
    </row>
    <row r="2" spans="1:5" s="13" customFormat="1" ht="34.5" customHeight="1">
      <c r="A2" s="18" t="s">
        <v>193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194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130</v>
      </c>
      <c r="D5" s="19" t="s">
        <v>69</v>
      </c>
      <c r="E5" s="19" t="s">
        <v>70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30"/>
      <c r="B14" s="30"/>
      <c r="C14" s="31"/>
      <c r="D14" s="32"/>
      <c r="E14" s="32"/>
    </row>
    <row r="15" spans="1:5" ht="34.5" customHeight="1">
      <c r="A15" s="33" t="s">
        <v>195</v>
      </c>
      <c r="B15" s="33"/>
      <c r="C15" s="33"/>
      <c r="D15" s="33"/>
      <c r="E15" s="34"/>
    </row>
    <row r="16" spans="1:2" ht="27.75" customHeight="1">
      <c r="A16" s="35" t="s">
        <v>119</v>
      </c>
      <c r="B16" s="35"/>
    </row>
  </sheetData>
  <sheetProtection/>
  <mergeCells count="3">
    <mergeCell ref="A15:E15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85" zoomScaleNormal="70" zoomScaleSheetLayoutView="85" workbookViewId="0" topLeftCell="A1">
      <selection activeCell="D7" sqref="D7"/>
    </sheetView>
  </sheetViews>
  <sheetFormatPr defaultColWidth="17" defaultRowHeight="11.25"/>
  <cols>
    <col min="1" max="1" width="17" style="2" customWidth="1"/>
    <col min="2" max="2" width="45.5" style="2" customWidth="1"/>
    <col min="3" max="3" width="28.832031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197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198</v>
      </c>
      <c r="B4" s="6" t="s">
        <v>199</v>
      </c>
      <c r="C4" s="6" t="s">
        <v>200</v>
      </c>
      <c r="D4" s="6" t="s">
        <v>49</v>
      </c>
      <c r="E4" s="6" t="s">
        <v>201</v>
      </c>
      <c r="F4" s="6"/>
      <c r="G4" s="6"/>
      <c r="H4" s="6" t="s">
        <v>202</v>
      </c>
      <c r="I4" s="6"/>
      <c r="J4" s="6"/>
      <c r="K4" s="7" t="s">
        <v>203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204</v>
      </c>
      <c r="F5" s="7" t="s">
        <v>205</v>
      </c>
      <c r="G5" s="7" t="s">
        <v>206</v>
      </c>
      <c r="H5" s="7" t="s">
        <v>204</v>
      </c>
      <c r="I5" s="7" t="s">
        <v>205</v>
      </c>
      <c r="J5" s="7" t="s">
        <v>206</v>
      </c>
      <c r="K5" s="7"/>
      <c r="L5" s="6"/>
    </row>
    <row r="6" spans="1:12" ht="61.5" customHeight="1">
      <c r="A6" s="8" t="s">
        <v>207</v>
      </c>
      <c r="B6" s="8" t="s">
        <v>208</v>
      </c>
      <c r="C6" s="9" t="s">
        <v>209</v>
      </c>
      <c r="D6" s="10">
        <v>27.5</v>
      </c>
      <c r="E6" s="10">
        <v>27.5</v>
      </c>
      <c r="F6" s="11"/>
      <c r="G6" s="11"/>
      <c r="H6" s="11"/>
      <c r="I6" s="11"/>
      <c r="J6" s="11"/>
      <c r="K6" s="11"/>
      <c r="L6" s="11"/>
    </row>
    <row r="7" spans="1:12" ht="34.5" customHeight="1">
      <c r="A7" s="8" t="s">
        <v>207</v>
      </c>
      <c r="B7" s="8" t="s">
        <v>210</v>
      </c>
      <c r="C7" s="12" t="s">
        <v>209</v>
      </c>
      <c r="D7" s="10">
        <v>40.3</v>
      </c>
      <c r="E7" s="10">
        <v>40.3</v>
      </c>
      <c r="F7" s="11"/>
      <c r="G7" s="11"/>
      <c r="H7" s="11"/>
      <c r="I7" s="11"/>
      <c r="J7" s="11"/>
      <c r="K7" s="11"/>
      <c r="L7" s="11"/>
    </row>
    <row r="8" spans="1:12" ht="34.5" customHeight="1">
      <c r="A8" s="8" t="s">
        <v>207</v>
      </c>
      <c r="B8" s="8" t="s">
        <v>211</v>
      </c>
      <c r="C8" s="12" t="s">
        <v>209</v>
      </c>
      <c r="D8" s="10">
        <v>67</v>
      </c>
      <c r="E8" s="10">
        <v>67</v>
      </c>
      <c r="F8" s="11"/>
      <c r="G8" s="11"/>
      <c r="H8" s="11"/>
      <c r="I8" s="11"/>
      <c r="J8" s="11"/>
      <c r="K8" s="11"/>
      <c r="L8" s="11"/>
    </row>
    <row r="9" spans="1:12" ht="34.5" customHeight="1">
      <c r="A9" s="8" t="s">
        <v>207</v>
      </c>
      <c r="B9" s="8" t="s">
        <v>212</v>
      </c>
      <c r="C9" s="12" t="s">
        <v>209</v>
      </c>
      <c r="D9" s="10">
        <v>40.3</v>
      </c>
      <c r="E9" s="10">
        <v>40.3</v>
      </c>
      <c r="F9" s="11"/>
      <c r="G9" s="11"/>
      <c r="H9" s="11"/>
      <c r="I9" s="11"/>
      <c r="J9" s="11"/>
      <c r="K9" s="11"/>
      <c r="L9" s="11"/>
    </row>
    <row r="10" spans="1:12" ht="34.5" customHeight="1">
      <c r="A10" s="8" t="s">
        <v>207</v>
      </c>
      <c r="B10" s="8" t="s">
        <v>213</v>
      </c>
      <c r="C10" s="12" t="s">
        <v>209</v>
      </c>
      <c r="D10" s="10">
        <v>200</v>
      </c>
      <c r="E10" s="10">
        <v>200</v>
      </c>
      <c r="F10" s="11"/>
      <c r="G10" s="11"/>
      <c r="H10" s="11"/>
      <c r="I10" s="11"/>
      <c r="J10" s="11"/>
      <c r="K10" s="11"/>
      <c r="L10" s="11"/>
    </row>
    <row r="11" spans="1:12" ht="34.5" customHeight="1">
      <c r="A11" s="6" t="s">
        <v>49</v>
      </c>
      <c r="B11" s="6"/>
      <c r="C11" s="10"/>
      <c r="D11" s="10">
        <f>SUM(D6:D10)</f>
        <v>375.1</v>
      </c>
      <c r="E11" s="10">
        <f>SUM(E6:E10)</f>
        <v>375.1</v>
      </c>
      <c r="F11" s="11"/>
      <c r="G11" s="11"/>
      <c r="H11" s="11"/>
      <c r="I11" s="11"/>
      <c r="J11" s="11"/>
      <c r="K11" s="11"/>
      <c r="L11" s="11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B22" sqref="B22"/>
    </sheetView>
  </sheetViews>
  <sheetFormatPr defaultColWidth="6.66015625" defaultRowHeight="18" customHeight="1"/>
  <cols>
    <col min="1" max="1" width="50.66015625" style="46" customWidth="1"/>
    <col min="2" max="2" width="17.66015625" style="46" customWidth="1"/>
    <col min="3" max="3" width="50.66015625" style="46" customWidth="1"/>
    <col min="4" max="4" width="17.66015625" style="46" customWidth="1"/>
    <col min="5" max="156" width="9" style="46" customWidth="1"/>
    <col min="157" max="249" width="9.16015625" style="46" customWidth="1"/>
    <col min="250" max="16384" width="6.66015625" style="46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</row>
    <row r="5" spans="1:249" ht="36.75" customHeight="1">
      <c r="A5" s="19" t="s">
        <v>5</v>
      </c>
      <c r="B5" s="68" t="s">
        <v>6</v>
      </c>
      <c r="C5" s="19" t="s">
        <v>5</v>
      </c>
      <c r="D5" s="68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</row>
    <row r="6" spans="1:249" ht="30" customHeight="1">
      <c r="A6" s="120" t="s">
        <v>7</v>
      </c>
      <c r="B6" s="25">
        <v>2919.16</v>
      </c>
      <c r="C6" s="69" t="s">
        <v>8</v>
      </c>
      <c r="D6" s="25">
        <v>1570.55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</row>
    <row r="7" spans="1:249" ht="30" customHeight="1">
      <c r="A7" s="120" t="s">
        <v>9</v>
      </c>
      <c r="B7" s="25"/>
      <c r="C7" s="69" t="s">
        <v>10</v>
      </c>
      <c r="D7" s="25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</row>
    <row r="8" spans="1:249" ht="30" customHeight="1">
      <c r="A8" s="120" t="s">
        <v>11</v>
      </c>
      <c r="B8" s="25"/>
      <c r="C8" s="69" t="s">
        <v>12</v>
      </c>
      <c r="D8" s="25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</row>
    <row r="9" spans="1:249" ht="30" customHeight="1">
      <c r="A9" s="121" t="s">
        <v>13</v>
      </c>
      <c r="B9" s="25"/>
      <c r="C9" s="69" t="s">
        <v>14</v>
      </c>
      <c r="D9" s="25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</row>
    <row r="10" spans="1:249" ht="30" customHeight="1">
      <c r="A10" s="122" t="s">
        <v>15</v>
      </c>
      <c r="B10" s="25"/>
      <c r="C10" s="69" t="s">
        <v>16</v>
      </c>
      <c r="D10" s="25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</row>
    <row r="11" spans="1:249" ht="30" customHeight="1">
      <c r="A11" s="122" t="s">
        <v>17</v>
      </c>
      <c r="B11" s="25"/>
      <c r="C11" s="70" t="s">
        <v>18</v>
      </c>
      <c r="D11" s="25">
        <v>287.02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</row>
    <row r="12" spans="1:249" ht="30" customHeight="1">
      <c r="A12" s="120" t="s">
        <v>19</v>
      </c>
      <c r="B12" s="25"/>
      <c r="C12" s="69" t="s">
        <v>20</v>
      </c>
      <c r="D12" s="25">
        <v>134.47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</row>
    <row r="13" spans="1:249" ht="30" customHeight="1">
      <c r="A13" s="120" t="s">
        <v>21</v>
      </c>
      <c r="B13" s="71"/>
      <c r="C13" s="69" t="s">
        <v>22</v>
      </c>
      <c r="D13" s="2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</row>
    <row r="14" spans="1:249" ht="30" customHeight="1">
      <c r="A14" s="120" t="s">
        <v>23</v>
      </c>
      <c r="B14" s="71"/>
      <c r="C14" s="69" t="s">
        <v>24</v>
      </c>
      <c r="D14" s="25">
        <v>927.12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</row>
    <row r="15" spans="1:249" ht="30" customHeight="1">
      <c r="A15" s="120"/>
      <c r="B15" s="71"/>
      <c r="C15" s="69" t="s">
        <v>25</v>
      </c>
      <c r="D15" s="2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</row>
    <row r="16" spans="1:249" ht="30" customHeight="1">
      <c r="A16" s="120"/>
      <c r="B16" s="71"/>
      <c r="C16" s="69" t="s">
        <v>26</v>
      </c>
      <c r="D16" s="2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</row>
    <row r="17" spans="1:249" ht="30" customHeight="1">
      <c r="A17" s="120"/>
      <c r="B17" s="71"/>
      <c r="C17" s="69" t="s">
        <v>27</v>
      </c>
      <c r="D17" s="2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</row>
    <row r="18" spans="1:249" ht="30" customHeight="1">
      <c r="A18" s="120"/>
      <c r="B18" s="25"/>
      <c r="C18" s="69" t="s">
        <v>28</v>
      </c>
      <c r="D18" s="2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</row>
    <row r="19" spans="1:249" ht="30" customHeight="1">
      <c r="A19" s="120"/>
      <c r="B19" s="25"/>
      <c r="C19" s="69" t="s">
        <v>29</v>
      </c>
      <c r="D19" s="2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</row>
    <row r="20" spans="1:249" ht="30" customHeight="1">
      <c r="A20" s="120"/>
      <c r="B20" s="25"/>
      <c r="C20" s="69" t="s">
        <v>30</v>
      </c>
      <c r="D20" s="3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</row>
    <row r="21" spans="1:249" ht="30" customHeight="1">
      <c r="A21" s="29"/>
      <c r="B21" s="25"/>
      <c r="C21" s="69" t="s">
        <v>31</v>
      </c>
      <c r="D21" s="3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</row>
    <row r="22" spans="1:249" ht="30" customHeight="1">
      <c r="A22" s="29"/>
      <c r="B22" s="25"/>
      <c r="C22" s="73" t="s">
        <v>32</v>
      </c>
      <c r="D22" s="2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</row>
    <row r="23" spans="1:249" ht="30" customHeight="1">
      <c r="A23" s="29"/>
      <c r="B23" s="25"/>
      <c r="C23" s="73" t="s">
        <v>33</v>
      </c>
      <c r="D23" s="74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</row>
    <row r="24" spans="1:249" ht="30" customHeight="1">
      <c r="A24" s="29"/>
      <c r="B24" s="25"/>
      <c r="C24" s="73" t="s">
        <v>34</v>
      </c>
      <c r="D24" s="74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</row>
    <row r="25" spans="1:249" ht="30.75" customHeight="1">
      <c r="A25" s="29"/>
      <c r="B25" s="25"/>
      <c r="C25" s="73" t="s">
        <v>35</v>
      </c>
      <c r="D25" s="74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</row>
    <row r="26" spans="1:249" ht="30.75" customHeight="1">
      <c r="A26" s="29"/>
      <c r="B26" s="25"/>
      <c r="C26" s="73" t="s">
        <v>36</v>
      </c>
      <c r="D26" s="74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</row>
    <row r="27" spans="1:249" ht="30.75" customHeight="1">
      <c r="A27" s="29"/>
      <c r="B27" s="25"/>
      <c r="C27" s="73" t="s">
        <v>37</v>
      </c>
      <c r="D27" s="74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</row>
    <row r="28" spans="1:249" ht="30" customHeight="1">
      <c r="A28" s="55" t="s">
        <v>38</v>
      </c>
      <c r="B28" s="25">
        <v>2919.2</v>
      </c>
      <c r="C28" s="55" t="s">
        <v>39</v>
      </c>
      <c r="D28" s="74">
        <v>2919.2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</row>
    <row r="29" spans="1:249" ht="30" customHeight="1">
      <c r="A29" s="120" t="s">
        <v>40</v>
      </c>
      <c r="B29" s="25"/>
      <c r="C29" s="69" t="s">
        <v>41</v>
      </c>
      <c r="D29" s="2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</row>
    <row r="30" spans="1:249" ht="30" customHeight="1">
      <c r="A30" s="55" t="s">
        <v>42</v>
      </c>
      <c r="B30" s="25">
        <v>2919.2</v>
      </c>
      <c r="C30" s="55" t="s">
        <v>43</v>
      </c>
      <c r="D30" s="25">
        <v>2919.2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</row>
    <row r="31" spans="1:249" ht="27" customHeight="1">
      <c r="A31" s="35" t="s">
        <v>44</v>
      </c>
      <c r="B31" s="78"/>
      <c r="C31" s="79"/>
      <c r="D31" s="80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</row>
    <row r="32" spans="1:249" ht="27.75" customHeight="1">
      <c r="A32" s="81"/>
      <c r="B32" s="82"/>
      <c r="C32" s="81"/>
      <c r="D32" s="8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</row>
    <row r="33" spans="1:249" ht="27.75" customHeight="1">
      <c r="A33" s="83"/>
      <c r="B33" s="84"/>
      <c r="C33" s="84"/>
      <c r="D33" s="84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</row>
    <row r="34" spans="1:249" ht="27.75" customHeight="1">
      <c r="A34" s="84"/>
      <c r="B34" s="84"/>
      <c r="C34" s="84"/>
      <c r="D34" s="84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</row>
    <row r="35" spans="1:249" ht="27.75" customHeight="1">
      <c r="A35" s="84"/>
      <c r="B35" s="84"/>
      <c r="C35" s="84"/>
      <c r="D35" s="84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</row>
    <row r="36" spans="1:249" ht="27.75" customHeight="1">
      <c r="A36" s="84"/>
      <c r="B36" s="84"/>
      <c r="C36" s="84"/>
      <c r="D36" s="8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C7" sqref="C7"/>
    </sheetView>
  </sheetViews>
  <sheetFormatPr defaultColWidth="9.16015625" defaultRowHeight="27.75" customHeight="1"/>
  <cols>
    <col min="1" max="1" width="13.66015625" style="102" customWidth="1"/>
    <col min="2" max="2" width="47.5" style="102" customWidth="1"/>
    <col min="3" max="11" width="8.83203125" style="102" customWidth="1"/>
    <col min="12" max="13" width="8.83203125" style="81" customWidth="1"/>
    <col min="14" max="19" width="8.83203125" style="102" customWidth="1"/>
    <col min="20" max="251" width="9" style="81" customWidth="1"/>
    <col min="252" max="252" width="9.16015625" style="103" customWidth="1"/>
    <col min="253" max="16384" width="9.16015625" style="103" customWidth="1"/>
  </cols>
  <sheetData>
    <row r="1" spans="1:19" s="87" customFormat="1" ht="27" customHeight="1">
      <c r="A1" s="17" t="s">
        <v>45</v>
      </c>
      <c r="B1" s="17"/>
      <c r="C1" s="17"/>
      <c r="D1" s="17"/>
      <c r="E1" s="104"/>
      <c r="F1" s="104"/>
      <c r="G1" s="104"/>
      <c r="H1" s="104"/>
      <c r="I1" s="104"/>
      <c r="J1" s="104"/>
      <c r="K1" s="104"/>
      <c r="L1" s="104"/>
      <c r="N1" s="104"/>
      <c r="O1" s="104"/>
      <c r="P1" s="104"/>
      <c r="Q1" s="104"/>
      <c r="R1" s="104"/>
      <c r="S1" s="104"/>
    </row>
    <row r="2" spans="1:19" s="66" customFormat="1" ht="40.5" customHeight="1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s="66" customFormat="1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s="14" customFormat="1" ht="2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N4" s="106"/>
      <c r="O4" s="106"/>
      <c r="P4" s="106"/>
      <c r="Q4" s="106"/>
      <c r="R4" s="106"/>
      <c r="S4" s="106" t="s">
        <v>2</v>
      </c>
    </row>
    <row r="5" spans="1:19" s="101" customFormat="1" ht="29.25" customHeight="1">
      <c r="A5" s="107" t="s">
        <v>47</v>
      </c>
      <c r="B5" s="107" t="s">
        <v>48</v>
      </c>
      <c r="C5" s="108" t="s">
        <v>49</v>
      </c>
      <c r="D5" s="109" t="s">
        <v>50</v>
      </c>
      <c r="E5" s="109"/>
      <c r="F5" s="109"/>
      <c r="G5" s="109"/>
      <c r="H5" s="109"/>
      <c r="I5" s="109"/>
      <c r="J5" s="109"/>
      <c r="K5" s="109"/>
      <c r="L5" s="109"/>
      <c r="M5" s="109"/>
      <c r="N5" s="107" t="s">
        <v>40</v>
      </c>
      <c r="O5" s="107"/>
      <c r="P5" s="107"/>
      <c r="Q5" s="107"/>
      <c r="R5" s="107"/>
      <c r="S5" s="107"/>
    </row>
    <row r="6" spans="1:19" s="101" customFormat="1" ht="29.25" customHeight="1">
      <c r="A6" s="107"/>
      <c r="B6" s="107"/>
      <c r="C6" s="110"/>
      <c r="D6" s="107" t="s">
        <v>51</v>
      </c>
      <c r="E6" s="111" t="s">
        <v>52</v>
      </c>
      <c r="F6" s="111" t="s">
        <v>53</v>
      </c>
      <c r="G6" s="111" t="s">
        <v>54</v>
      </c>
      <c r="H6" s="111" t="s">
        <v>55</v>
      </c>
      <c r="I6" s="111" t="s">
        <v>56</v>
      </c>
      <c r="J6" s="111" t="s">
        <v>57</v>
      </c>
      <c r="K6" s="111" t="s">
        <v>58</v>
      </c>
      <c r="L6" s="111" t="s">
        <v>59</v>
      </c>
      <c r="M6" s="111" t="s">
        <v>60</v>
      </c>
      <c r="N6" s="108" t="s">
        <v>51</v>
      </c>
      <c r="O6" s="107" t="s">
        <v>52</v>
      </c>
      <c r="P6" s="107" t="s">
        <v>53</v>
      </c>
      <c r="Q6" s="107" t="s">
        <v>61</v>
      </c>
      <c r="R6" s="118" t="s">
        <v>55</v>
      </c>
      <c r="S6" s="119" t="s">
        <v>62</v>
      </c>
    </row>
    <row r="7" spans="1:251" s="85" customFormat="1" ht="33.75" customHeight="1">
      <c r="A7" s="95">
        <v>806</v>
      </c>
      <c r="B7" s="112" t="s">
        <v>63</v>
      </c>
      <c r="C7" s="95">
        <v>2919.2</v>
      </c>
      <c r="D7" s="95">
        <v>2919.2</v>
      </c>
      <c r="E7" s="95">
        <v>2919.2</v>
      </c>
      <c r="F7" s="95"/>
      <c r="G7" s="95"/>
      <c r="H7" s="95"/>
      <c r="I7" s="95"/>
      <c r="J7" s="95"/>
      <c r="K7" s="95"/>
      <c r="L7" s="95"/>
      <c r="M7" s="95"/>
      <c r="N7" s="95"/>
      <c r="O7" s="25"/>
      <c r="P7" s="25"/>
      <c r="Q7" s="25"/>
      <c r="R7" s="25"/>
      <c r="S7" s="25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67" customFormat="1" ht="33.75" customHeight="1">
      <c r="A8" s="50">
        <v>806101</v>
      </c>
      <c r="B8" s="113" t="s">
        <v>63</v>
      </c>
      <c r="C8" s="95">
        <v>2919.2</v>
      </c>
      <c r="D8" s="95">
        <v>2919.2</v>
      </c>
      <c r="E8" s="95">
        <v>2919.2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19" s="85" customFormat="1" ht="33.75" customHeight="1">
      <c r="A9" s="28"/>
      <c r="B9" s="114"/>
      <c r="C9" s="28"/>
      <c r="D9" s="2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85" customFormat="1" ht="33.75" customHeight="1">
      <c r="A10" s="25"/>
      <c r="B10" s="11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67"/>
    </row>
    <row r="11" spans="1:20" s="85" customFormat="1" ht="33.75" customHeight="1">
      <c r="A11" s="25"/>
      <c r="B11" s="1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7"/>
    </row>
    <row r="12" spans="1:19" ht="33.75" customHeight="1">
      <c r="A12" s="115" t="s">
        <v>49</v>
      </c>
      <c r="B12" s="116"/>
      <c r="C12" s="95">
        <v>2919.2</v>
      </c>
      <c r="D12" s="95">
        <v>2919.2</v>
      </c>
      <c r="E12" s="95">
        <v>2919.2</v>
      </c>
      <c r="F12" s="25"/>
      <c r="G12" s="25"/>
      <c r="H12" s="25"/>
      <c r="I12" s="25"/>
      <c r="J12" s="25"/>
      <c r="K12" s="25"/>
      <c r="L12" s="25"/>
      <c r="M12" s="25"/>
      <c r="N12" s="25"/>
      <c r="O12" s="117"/>
      <c r="P12" s="117"/>
      <c r="Q12" s="117"/>
      <c r="R12" s="117"/>
      <c r="S12" s="117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4"/>
  <sheetViews>
    <sheetView showGridLines="0" showZeros="0" view="pageBreakPreview" zoomScale="85" zoomScaleNormal="115" zoomScaleSheetLayoutView="85" workbookViewId="0" topLeftCell="A1">
      <selection activeCell="B7" sqref="B7"/>
    </sheetView>
  </sheetViews>
  <sheetFormatPr defaultColWidth="9.16015625" defaultRowHeight="27.75" customHeight="1"/>
  <cols>
    <col min="1" max="1" width="23.66015625" style="88" customWidth="1"/>
    <col min="2" max="2" width="26.5" style="89" customWidth="1"/>
    <col min="3" max="8" width="17.33203125" style="90" customWidth="1"/>
    <col min="9" max="248" width="10.66015625" style="16" customWidth="1"/>
    <col min="249" max="250" width="9.16015625" style="46" customWidth="1"/>
    <col min="251" max="16384" width="9.16015625" style="46" customWidth="1"/>
  </cols>
  <sheetData>
    <row r="1" spans="1:7" s="87" customFormat="1" ht="27" customHeight="1">
      <c r="A1" s="47" t="s">
        <v>64</v>
      </c>
      <c r="B1" s="17"/>
      <c r="C1" s="91"/>
      <c r="D1" s="91"/>
      <c r="E1" s="91"/>
      <c r="F1" s="91"/>
      <c r="G1" s="91"/>
    </row>
    <row r="2" spans="1:12" s="13" customFormat="1" ht="48.75" customHeight="1">
      <c r="A2" s="48" t="s">
        <v>65</v>
      </c>
      <c r="B2" s="18"/>
      <c r="C2" s="18"/>
      <c r="D2" s="18"/>
      <c r="E2" s="18"/>
      <c r="F2" s="18"/>
      <c r="G2" s="18"/>
      <c r="H2" s="92"/>
      <c r="I2" s="100"/>
      <c r="J2" s="18"/>
      <c r="K2" s="100"/>
      <c r="L2" s="100"/>
    </row>
    <row r="3" spans="1:8" s="14" customFormat="1" ht="21.75" customHeight="1">
      <c r="A3" s="49"/>
      <c r="B3" s="93"/>
      <c r="C3" s="93"/>
      <c r="D3" s="93"/>
      <c r="E3" s="93"/>
      <c r="F3" s="93"/>
      <c r="G3" s="93"/>
      <c r="H3" s="93" t="s">
        <v>2</v>
      </c>
    </row>
    <row r="4" spans="1:8" s="67" customFormat="1" ht="29.25" customHeight="1">
      <c r="A4" s="50" t="s">
        <v>66</v>
      </c>
      <c r="B4" s="19" t="s">
        <v>67</v>
      </c>
      <c r="C4" s="94" t="s">
        <v>68</v>
      </c>
      <c r="D4" s="95" t="s">
        <v>69</v>
      </c>
      <c r="E4" s="95" t="s">
        <v>70</v>
      </c>
      <c r="F4" s="95" t="s">
        <v>71</v>
      </c>
      <c r="G4" s="95" t="s">
        <v>72</v>
      </c>
      <c r="H4" s="95" t="s">
        <v>73</v>
      </c>
    </row>
    <row r="5" spans="1:8" s="67" customFormat="1" ht="29.25" customHeight="1">
      <c r="A5" s="50"/>
      <c r="B5" s="19"/>
      <c r="C5" s="94"/>
      <c r="D5" s="95"/>
      <c r="E5" s="95"/>
      <c r="F5" s="95"/>
      <c r="G5" s="95"/>
      <c r="H5" s="95"/>
    </row>
    <row r="6" spans="1:8" s="67" customFormat="1" ht="29.25" customHeight="1">
      <c r="A6" s="50"/>
      <c r="B6" s="19"/>
      <c r="C6" s="94"/>
      <c r="D6" s="95"/>
      <c r="E6" s="95"/>
      <c r="F6" s="95"/>
      <c r="G6" s="95"/>
      <c r="H6" s="95"/>
    </row>
    <row r="7" spans="1:248" s="21" customFormat="1" ht="47.25" customHeight="1">
      <c r="A7" s="96">
        <v>201</v>
      </c>
      <c r="B7" s="23" t="s">
        <v>74</v>
      </c>
      <c r="C7" s="25">
        <v>1570.6</v>
      </c>
      <c r="D7" s="25">
        <v>1395.5</v>
      </c>
      <c r="E7" s="25">
        <v>175.1</v>
      </c>
      <c r="F7" s="25"/>
      <c r="G7" s="25"/>
      <c r="H7" s="2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248" s="21" customFormat="1" ht="47.25" customHeight="1">
      <c r="A8" s="96" t="s">
        <v>75</v>
      </c>
      <c r="B8" s="23" t="s">
        <v>76</v>
      </c>
      <c r="C8" s="25">
        <v>1263.3999999999999</v>
      </c>
      <c r="D8" s="25">
        <v>1263.3999999999999</v>
      </c>
      <c r="E8" s="25"/>
      <c r="F8" s="25"/>
      <c r="G8" s="25"/>
      <c r="H8" s="2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</row>
    <row r="9" spans="1:248" s="21" customFormat="1" ht="47.25" customHeight="1">
      <c r="A9" s="96" t="s">
        <v>77</v>
      </c>
      <c r="B9" s="23" t="s">
        <v>78</v>
      </c>
      <c r="C9" s="25">
        <v>1128.6</v>
      </c>
      <c r="D9" s="25">
        <v>1128.6</v>
      </c>
      <c r="E9" s="25"/>
      <c r="F9" s="25"/>
      <c r="G9" s="25"/>
      <c r="H9" s="2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</row>
    <row r="10" spans="1:248" s="21" customFormat="1" ht="47.25" customHeight="1">
      <c r="A10" s="96" t="s">
        <v>79</v>
      </c>
      <c r="B10" s="23" t="s">
        <v>80</v>
      </c>
      <c r="C10" s="25">
        <v>134.8</v>
      </c>
      <c r="E10" s="25">
        <v>134.8</v>
      </c>
      <c r="F10" s="25"/>
      <c r="G10" s="25"/>
      <c r="H10" s="2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</row>
    <row r="11" spans="1:248" s="21" customFormat="1" ht="47.25" customHeight="1">
      <c r="A11" s="96" t="s">
        <v>81</v>
      </c>
      <c r="B11" s="60" t="s">
        <v>82</v>
      </c>
      <c r="C11" s="25">
        <v>16.1</v>
      </c>
      <c r="D11" s="25">
        <v>16.1</v>
      </c>
      <c r="E11" s="25"/>
      <c r="F11" s="25"/>
      <c r="G11" s="25"/>
      <c r="H11" s="2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pans="1:248" s="21" customFormat="1" ht="47.25" customHeight="1">
      <c r="A12" s="96" t="s">
        <v>83</v>
      </c>
      <c r="B12" s="58" t="s">
        <v>84</v>
      </c>
      <c r="C12" s="25">
        <v>16.1</v>
      </c>
      <c r="D12" s="25">
        <v>16.1</v>
      </c>
      <c r="E12" s="25"/>
      <c r="F12" s="25"/>
      <c r="G12" s="25"/>
      <c r="H12" s="2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pans="1:248" s="21" customFormat="1" ht="47.25" customHeight="1">
      <c r="A13" s="96" t="s">
        <v>85</v>
      </c>
      <c r="B13" s="61" t="s">
        <v>86</v>
      </c>
      <c r="C13" s="25">
        <v>291.1</v>
      </c>
      <c r="D13" s="25">
        <v>250.8</v>
      </c>
      <c r="E13" s="25">
        <v>40.3</v>
      </c>
      <c r="F13" s="25"/>
      <c r="G13" s="25"/>
      <c r="H13" s="2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248" s="21" customFormat="1" ht="47.25" customHeight="1">
      <c r="A14" s="96" t="s">
        <v>87</v>
      </c>
      <c r="B14" s="62" t="s">
        <v>88</v>
      </c>
      <c r="C14" s="25">
        <v>250.8</v>
      </c>
      <c r="D14" s="25">
        <v>250.8</v>
      </c>
      <c r="E14" s="25"/>
      <c r="F14" s="25"/>
      <c r="G14" s="25"/>
      <c r="H14" s="2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pans="1:248" s="21" customFormat="1" ht="47.25" customHeight="1">
      <c r="A15" s="96" t="s">
        <v>87</v>
      </c>
      <c r="B15" s="62" t="s">
        <v>88</v>
      </c>
      <c r="C15" s="25">
        <v>40.3</v>
      </c>
      <c r="D15" s="25"/>
      <c r="E15" s="25">
        <v>40.3</v>
      </c>
      <c r="F15" s="25"/>
      <c r="G15" s="25"/>
      <c r="H15" s="2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r="16" spans="1:248" s="21" customFormat="1" ht="47.25" customHeight="1">
      <c r="A16" s="96">
        <v>208</v>
      </c>
      <c r="B16" s="23" t="s">
        <v>89</v>
      </c>
      <c r="C16" s="25">
        <v>287</v>
      </c>
      <c r="D16" s="25">
        <v>287</v>
      </c>
      <c r="E16" s="25"/>
      <c r="F16" s="25"/>
      <c r="G16" s="25"/>
      <c r="H16" s="2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</row>
    <row r="17" spans="1:248" s="21" customFormat="1" ht="47.25" customHeight="1">
      <c r="A17" s="96" t="s">
        <v>90</v>
      </c>
      <c r="B17" s="23" t="s">
        <v>91</v>
      </c>
      <c r="C17" s="25">
        <v>235</v>
      </c>
      <c r="D17" s="25">
        <v>235</v>
      </c>
      <c r="E17" s="25"/>
      <c r="F17" s="25"/>
      <c r="G17" s="25"/>
      <c r="H17" s="2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</row>
    <row r="18" spans="1:248" s="21" customFormat="1" ht="47.25" customHeight="1">
      <c r="A18" s="96" t="s">
        <v>92</v>
      </c>
      <c r="B18" s="23" t="s">
        <v>93</v>
      </c>
      <c r="C18" s="25">
        <v>156.7</v>
      </c>
      <c r="D18" s="25">
        <v>156.7</v>
      </c>
      <c r="E18" s="25"/>
      <c r="F18" s="25"/>
      <c r="G18" s="25"/>
      <c r="H18" s="2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spans="1:248" s="21" customFormat="1" ht="47.25" customHeight="1">
      <c r="A19" s="96" t="s">
        <v>94</v>
      </c>
      <c r="B19" s="23" t="s">
        <v>95</v>
      </c>
      <c r="C19" s="25">
        <v>78.3</v>
      </c>
      <c r="D19" s="25">
        <v>78.3</v>
      </c>
      <c r="E19" s="25"/>
      <c r="F19" s="25"/>
      <c r="G19" s="25"/>
      <c r="H19" s="2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48" s="21" customFormat="1" ht="47.25" customHeight="1">
      <c r="A20" s="96" t="s">
        <v>96</v>
      </c>
      <c r="B20" s="23" t="s">
        <v>97</v>
      </c>
      <c r="C20" s="25">
        <v>52</v>
      </c>
      <c r="D20" s="25">
        <v>52</v>
      </c>
      <c r="E20" s="25"/>
      <c r="F20" s="25"/>
      <c r="G20" s="25"/>
      <c r="H20" s="2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pans="1:248" s="21" customFormat="1" ht="47.25" customHeight="1">
      <c r="A21" s="96" t="s">
        <v>98</v>
      </c>
      <c r="B21" s="23" t="s">
        <v>99</v>
      </c>
      <c r="C21" s="25">
        <v>52</v>
      </c>
      <c r="D21" s="25">
        <v>52</v>
      </c>
      <c r="E21" s="25"/>
      <c r="F21" s="25"/>
      <c r="G21" s="25"/>
      <c r="H21" s="2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</row>
    <row r="22" spans="1:248" s="21" customFormat="1" ht="47.25" customHeight="1">
      <c r="A22" s="96">
        <v>210</v>
      </c>
      <c r="B22" s="28" t="s">
        <v>100</v>
      </c>
      <c r="C22" s="25">
        <v>134.5</v>
      </c>
      <c r="D22" s="25">
        <v>134.5</v>
      </c>
      <c r="E22" s="25"/>
      <c r="F22" s="25"/>
      <c r="G22" s="25"/>
      <c r="H22" s="2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</row>
    <row r="23" spans="1:9" s="15" customFormat="1" ht="47.25" customHeight="1">
      <c r="A23" s="96" t="s">
        <v>101</v>
      </c>
      <c r="B23" s="62" t="s">
        <v>102</v>
      </c>
      <c r="C23" s="25">
        <v>134.5</v>
      </c>
      <c r="D23" s="25">
        <v>134.5</v>
      </c>
      <c r="E23" s="25"/>
      <c r="F23" s="25"/>
      <c r="G23" s="25"/>
      <c r="H23" s="25"/>
      <c r="I23" s="21"/>
    </row>
    <row r="24" spans="1:9" s="15" customFormat="1" ht="47.25" customHeight="1">
      <c r="A24" s="96" t="s">
        <v>103</v>
      </c>
      <c r="B24" s="62" t="s">
        <v>104</v>
      </c>
      <c r="C24" s="24">
        <v>76.5</v>
      </c>
      <c r="D24" s="24">
        <v>76.5</v>
      </c>
      <c r="E24" s="25"/>
      <c r="F24" s="25"/>
      <c r="G24" s="25"/>
      <c r="H24" s="25"/>
      <c r="I24" s="21"/>
    </row>
    <row r="25" spans="1:9" s="15" customFormat="1" ht="47.25" customHeight="1">
      <c r="A25" s="96" t="s">
        <v>105</v>
      </c>
      <c r="B25" s="62" t="s">
        <v>106</v>
      </c>
      <c r="C25" s="24">
        <v>16.3</v>
      </c>
      <c r="D25" s="24">
        <v>16.3</v>
      </c>
      <c r="E25" s="25"/>
      <c r="F25" s="25"/>
      <c r="G25" s="25"/>
      <c r="H25" s="25"/>
      <c r="I25" s="21"/>
    </row>
    <row r="26" spans="1:9" s="15" customFormat="1" ht="47.25" customHeight="1">
      <c r="A26" s="96" t="s">
        <v>107</v>
      </c>
      <c r="B26" s="62" t="s">
        <v>108</v>
      </c>
      <c r="C26" s="24">
        <v>29.1</v>
      </c>
      <c r="D26" s="24">
        <v>29.1</v>
      </c>
      <c r="E26" s="25"/>
      <c r="F26" s="25"/>
      <c r="G26" s="25"/>
      <c r="H26" s="25"/>
      <c r="I26" s="21"/>
    </row>
    <row r="27" spans="1:9" s="15" customFormat="1" ht="47.25" customHeight="1">
      <c r="A27" s="96" t="s">
        <v>109</v>
      </c>
      <c r="B27" s="57" t="s">
        <v>110</v>
      </c>
      <c r="C27" s="24">
        <v>12.6</v>
      </c>
      <c r="D27" s="24">
        <v>12.6</v>
      </c>
      <c r="E27" s="25"/>
      <c r="F27" s="25"/>
      <c r="G27" s="25"/>
      <c r="H27" s="25"/>
      <c r="I27" s="21"/>
    </row>
    <row r="28" spans="1:9" s="15" customFormat="1" ht="47.25" customHeight="1">
      <c r="A28" s="96">
        <v>212</v>
      </c>
      <c r="B28" s="51" t="s">
        <v>111</v>
      </c>
      <c r="C28" s="25">
        <v>927.1</v>
      </c>
      <c r="D28" s="25">
        <v>727.1</v>
      </c>
      <c r="E28" s="25">
        <v>200</v>
      </c>
      <c r="F28" s="25"/>
      <c r="G28" s="25"/>
      <c r="H28" s="25"/>
      <c r="I28" s="21"/>
    </row>
    <row r="29" spans="1:9" s="15" customFormat="1" ht="47.25" customHeight="1">
      <c r="A29" s="96" t="s">
        <v>112</v>
      </c>
      <c r="B29" s="62" t="s">
        <v>113</v>
      </c>
      <c r="C29" s="97">
        <v>927.1</v>
      </c>
      <c r="D29" s="97">
        <v>727.1</v>
      </c>
      <c r="E29" s="25">
        <v>200</v>
      </c>
      <c r="F29" s="25"/>
      <c r="G29" s="25"/>
      <c r="H29" s="25"/>
      <c r="I29" s="21"/>
    </row>
    <row r="30" spans="1:9" s="15" customFormat="1" ht="47.25" customHeight="1">
      <c r="A30" s="96" t="s">
        <v>114</v>
      </c>
      <c r="B30" s="57" t="s">
        <v>115</v>
      </c>
      <c r="C30" s="97">
        <v>564.4</v>
      </c>
      <c r="D30" s="97">
        <v>564.4</v>
      </c>
      <c r="E30" s="25"/>
      <c r="F30" s="25"/>
      <c r="G30" s="25"/>
      <c r="H30" s="25"/>
      <c r="I30" s="21"/>
    </row>
    <row r="31" spans="1:9" s="15" customFormat="1" ht="47.25" customHeight="1">
      <c r="A31" s="96" t="s">
        <v>116</v>
      </c>
      <c r="B31" s="62" t="s">
        <v>117</v>
      </c>
      <c r="C31" s="97">
        <v>162.7</v>
      </c>
      <c r="D31" s="97">
        <v>162.7</v>
      </c>
      <c r="E31" s="25"/>
      <c r="F31" s="25"/>
      <c r="G31" s="25"/>
      <c r="H31" s="25"/>
      <c r="I31" s="21"/>
    </row>
    <row r="32" spans="1:8" ht="47.25" customHeight="1">
      <c r="A32" s="96" t="s">
        <v>116</v>
      </c>
      <c r="B32" s="62" t="s">
        <v>117</v>
      </c>
      <c r="C32" s="97">
        <v>200</v>
      </c>
      <c r="D32" s="98"/>
      <c r="E32" s="25">
        <v>200</v>
      </c>
      <c r="F32" s="25"/>
      <c r="G32" s="25"/>
      <c r="H32" s="25"/>
    </row>
    <row r="33" spans="1:8" ht="47.25" customHeight="1">
      <c r="A33" s="51"/>
      <c r="B33" s="50" t="s">
        <v>118</v>
      </c>
      <c r="C33" s="25">
        <f>C28+C22+C16+C7</f>
        <v>2919.2</v>
      </c>
      <c r="D33" s="25">
        <f>D28+D22+D16+D7</f>
        <v>2544.1</v>
      </c>
      <c r="E33" s="25">
        <f>E28+E7</f>
        <v>375.1</v>
      </c>
      <c r="F33" s="25"/>
      <c r="G33" s="25"/>
      <c r="H33" s="25"/>
    </row>
    <row r="34" ht="27.75" customHeight="1">
      <c r="A34" s="99" t="s">
        <v>119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C19" sqref="C19"/>
    </sheetView>
  </sheetViews>
  <sheetFormatPr defaultColWidth="6.66015625" defaultRowHeight="18" customHeight="1"/>
  <cols>
    <col min="1" max="1" width="50.66015625" style="46" customWidth="1"/>
    <col min="2" max="2" width="17.66015625" style="46" customWidth="1"/>
    <col min="3" max="3" width="50.66015625" style="46" customWidth="1"/>
    <col min="4" max="4" width="17.66015625" style="46" customWidth="1"/>
    <col min="5" max="157" width="9" style="46" customWidth="1"/>
    <col min="158" max="250" width="9.16015625" style="46" customWidth="1"/>
    <col min="251" max="16384" width="6.66015625" style="46" customWidth="1"/>
  </cols>
  <sheetData>
    <row r="1" ht="24" customHeight="1">
      <c r="A1" s="17" t="s">
        <v>120</v>
      </c>
    </row>
    <row r="2" spans="1:250" ht="42" customHeight="1">
      <c r="A2" s="18" t="s">
        <v>121</v>
      </c>
      <c r="B2" s="18"/>
      <c r="C2" s="18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</row>
    <row r="5" spans="1:250" ht="36.75" customHeight="1">
      <c r="A5" s="19" t="s">
        <v>5</v>
      </c>
      <c r="B5" s="68" t="s">
        <v>6</v>
      </c>
      <c r="C5" s="19" t="s">
        <v>5</v>
      </c>
      <c r="D5" s="68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</row>
    <row r="6" spans="1:250" ht="30" customHeight="1">
      <c r="A6" s="29" t="s">
        <v>122</v>
      </c>
      <c r="B6" s="25">
        <v>2919.2</v>
      </c>
      <c r="C6" s="69" t="s">
        <v>8</v>
      </c>
      <c r="D6" s="25">
        <v>1570.55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</row>
    <row r="7" spans="1:250" ht="30" customHeight="1">
      <c r="A7" s="29" t="s">
        <v>123</v>
      </c>
      <c r="B7" s="25">
        <v>2919.2</v>
      </c>
      <c r="C7" s="69" t="s">
        <v>10</v>
      </c>
      <c r="D7" s="25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</row>
    <row r="8" spans="1:250" ht="30" customHeight="1">
      <c r="A8" s="29" t="s">
        <v>124</v>
      </c>
      <c r="B8" s="25"/>
      <c r="C8" s="69" t="s">
        <v>12</v>
      </c>
      <c r="D8" s="25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0" ht="30" customHeight="1">
      <c r="A9" s="29" t="s">
        <v>125</v>
      </c>
      <c r="B9" s="25"/>
      <c r="C9" s="69" t="s">
        <v>14</v>
      </c>
      <c r="D9" s="25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</row>
    <row r="10" spans="1:250" ht="30" customHeight="1">
      <c r="A10" s="29" t="s">
        <v>126</v>
      </c>
      <c r="B10" s="25"/>
      <c r="C10" s="69" t="s">
        <v>16</v>
      </c>
      <c r="D10" s="25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</row>
    <row r="11" spans="1:250" ht="30" customHeight="1">
      <c r="A11" s="29" t="s">
        <v>123</v>
      </c>
      <c r="B11" s="25"/>
      <c r="C11" s="70" t="s">
        <v>18</v>
      </c>
      <c r="D11" s="25">
        <v>287.02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</row>
    <row r="12" spans="1:250" ht="30" customHeight="1">
      <c r="A12" s="29" t="s">
        <v>124</v>
      </c>
      <c r="B12" s="25"/>
      <c r="C12" s="69" t="s">
        <v>20</v>
      </c>
      <c r="D12" s="25">
        <v>134.47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</row>
    <row r="13" spans="1:250" ht="30" customHeight="1">
      <c r="A13" s="29" t="s">
        <v>125</v>
      </c>
      <c r="B13" s="71"/>
      <c r="C13" s="69" t="s">
        <v>22</v>
      </c>
      <c r="D13" s="2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</row>
    <row r="14" spans="1:250" ht="30" customHeight="1">
      <c r="A14" s="55"/>
      <c r="B14" s="71"/>
      <c r="C14" s="69" t="s">
        <v>24</v>
      </c>
      <c r="D14" s="25">
        <v>927.12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</row>
    <row r="15" spans="1:250" ht="30" customHeight="1">
      <c r="A15" s="72"/>
      <c r="B15" s="71"/>
      <c r="C15" s="69" t="s">
        <v>25</v>
      </c>
      <c r="D15" s="2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</row>
    <row r="16" spans="1:250" ht="30" customHeight="1">
      <c r="A16" s="29"/>
      <c r="B16" s="71"/>
      <c r="C16" s="69" t="s">
        <v>26</v>
      </c>
      <c r="D16" s="2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</row>
    <row r="17" spans="1:250" ht="30" customHeight="1">
      <c r="A17" s="29"/>
      <c r="B17" s="71"/>
      <c r="C17" s="69" t="s">
        <v>27</v>
      </c>
      <c r="D17" s="2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250" ht="30" customHeight="1">
      <c r="A18" s="29"/>
      <c r="B18" s="25"/>
      <c r="C18" s="69" t="s">
        <v>28</v>
      </c>
      <c r="D18" s="2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</row>
    <row r="19" spans="1:250" ht="30" customHeight="1">
      <c r="A19" s="29"/>
      <c r="B19" s="25"/>
      <c r="C19" s="69" t="s">
        <v>29</v>
      </c>
      <c r="D19" s="2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</row>
    <row r="20" spans="1:250" ht="30" customHeight="1">
      <c r="A20" s="29"/>
      <c r="B20" s="25"/>
      <c r="C20" s="69" t="s">
        <v>30</v>
      </c>
      <c r="D20" s="3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</row>
    <row r="21" spans="1:250" ht="30" customHeight="1">
      <c r="A21" s="29"/>
      <c r="B21" s="25"/>
      <c r="C21" s="69" t="s">
        <v>31</v>
      </c>
      <c r="D21" s="3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</row>
    <row r="22" spans="1:250" ht="30" customHeight="1">
      <c r="A22" s="29"/>
      <c r="B22" s="25"/>
      <c r="C22" s="73" t="s">
        <v>32</v>
      </c>
      <c r="D22" s="2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250" ht="30" customHeight="1">
      <c r="A23" s="29"/>
      <c r="B23" s="25"/>
      <c r="C23" s="73" t="s">
        <v>33</v>
      </c>
      <c r="D23" s="74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</row>
    <row r="24" spans="1:250" ht="30.75" customHeight="1">
      <c r="A24" s="29"/>
      <c r="B24" s="25"/>
      <c r="C24" s="73" t="s">
        <v>34</v>
      </c>
      <c r="D24" s="74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</row>
    <row r="25" spans="1:250" ht="30.75" customHeight="1">
      <c r="A25" s="29"/>
      <c r="B25" s="25"/>
      <c r="C25" s="73" t="s">
        <v>35</v>
      </c>
      <c r="D25" s="74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</row>
    <row r="26" spans="1:250" ht="30.75" customHeight="1">
      <c r="A26" s="29"/>
      <c r="B26" s="25"/>
      <c r="C26" s="73" t="s">
        <v>36</v>
      </c>
      <c r="D26" s="74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250" ht="30.75" customHeight="1">
      <c r="A27" s="29"/>
      <c r="B27" s="25"/>
      <c r="C27" s="73" t="s">
        <v>37</v>
      </c>
      <c r="D27" s="74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</row>
    <row r="28" spans="1:250" ht="30" customHeight="1">
      <c r="A28" s="29"/>
      <c r="B28" s="25"/>
      <c r="C28" s="29"/>
      <c r="D28" s="25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</row>
    <row r="29" spans="1:250" ht="30" customHeight="1">
      <c r="A29" s="77"/>
      <c r="B29" s="25"/>
      <c r="C29" s="29" t="s">
        <v>127</v>
      </c>
      <c r="D29" s="25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</row>
    <row r="30" spans="1:250" ht="30" customHeight="1">
      <c r="A30" s="77"/>
      <c r="B30" s="25"/>
      <c r="C30" s="25"/>
      <c r="D30" s="2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spans="1:250" ht="30" customHeight="1">
      <c r="A31" s="55" t="s">
        <v>42</v>
      </c>
      <c r="B31" s="25">
        <v>2919.2</v>
      </c>
      <c r="C31" s="55" t="s">
        <v>43</v>
      </c>
      <c r="D31" s="25">
        <v>2919.2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</row>
    <row r="32" spans="1:250" ht="27" customHeight="1">
      <c r="A32" s="35"/>
      <c r="B32" s="78"/>
      <c r="C32" s="79"/>
      <c r="D32" s="80">
        <v>0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250" ht="27.75" customHeight="1">
      <c r="A33" s="81"/>
      <c r="B33" s="82"/>
      <c r="C33" s="81"/>
      <c r="D33" s="82"/>
      <c r="E33" s="81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spans="1:250" ht="27.75" customHeight="1">
      <c r="A34" s="83"/>
      <c r="B34" s="84"/>
      <c r="C34" s="84"/>
      <c r="D34" s="84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</row>
    <row r="35" spans="1:250" ht="27.75" customHeight="1">
      <c r="A35" s="84"/>
      <c r="B35" s="84"/>
      <c r="C35" s="84"/>
      <c r="D35" s="84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</row>
    <row r="36" spans="1:250" ht="27.75" customHeight="1">
      <c r="A36" s="84"/>
      <c r="B36" s="84"/>
      <c r="C36" s="84"/>
      <c r="D36" s="8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</row>
    <row r="37" spans="1:250" ht="27.75" customHeight="1">
      <c r="A37" s="84"/>
      <c r="B37" s="84"/>
      <c r="C37" s="84"/>
      <c r="D37" s="84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3"/>
  <sheetViews>
    <sheetView showGridLines="0" showZeros="0" view="pageBreakPreview" zoomScale="85" zoomScaleNormal="115" zoomScaleSheetLayoutView="85" workbookViewId="0" topLeftCell="A1">
      <selection activeCell="B32" sqref="B32"/>
    </sheetView>
  </sheetViews>
  <sheetFormatPr defaultColWidth="9.16015625" defaultRowHeight="27.75" customHeight="1"/>
  <cols>
    <col min="1" max="1" width="16.83203125" style="54" customWidth="1"/>
    <col min="2" max="2" width="59.3320312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6" customWidth="1"/>
  </cols>
  <sheetData>
    <row r="1" spans="1:3" ht="27.75" customHeight="1">
      <c r="A1" s="47" t="s">
        <v>128</v>
      </c>
      <c r="B1" s="17"/>
      <c r="C1" s="17"/>
    </row>
    <row r="2" spans="1:7" s="13" customFormat="1" ht="34.5" customHeight="1">
      <c r="A2" s="48" t="s">
        <v>129</v>
      </c>
      <c r="B2" s="18"/>
      <c r="C2" s="18"/>
      <c r="D2" s="18"/>
      <c r="E2" s="18"/>
      <c r="F2" s="18"/>
      <c r="G2" s="18"/>
    </row>
    <row r="3" spans="1:7" s="14" customFormat="1" ht="30.75" customHeight="1">
      <c r="A3" s="49"/>
      <c r="G3" s="14" t="s">
        <v>2</v>
      </c>
    </row>
    <row r="4" spans="1:245" s="15" customFormat="1" ht="39.75" customHeight="1">
      <c r="A4" s="50" t="s">
        <v>66</v>
      </c>
      <c r="B4" s="19" t="s">
        <v>67</v>
      </c>
      <c r="C4" s="19" t="s">
        <v>49</v>
      </c>
      <c r="D4" s="20" t="s">
        <v>69</v>
      </c>
      <c r="E4" s="20"/>
      <c r="F4" s="20"/>
      <c r="G4" s="55" t="s">
        <v>70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50"/>
      <c r="B5" s="19"/>
      <c r="C5" s="19"/>
      <c r="D5" s="19" t="s">
        <v>130</v>
      </c>
      <c r="E5" s="19" t="s">
        <v>131</v>
      </c>
      <c r="F5" s="19" t="s">
        <v>132</v>
      </c>
      <c r="G5" s="55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56">
        <v>201</v>
      </c>
      <c r="B6" s="57" t="s">
        <v>74</v>
      </c>
      <c r="C6" s="24">
        <f>C7+C10+C12</f>
        <v>1570.6</v>
      </c>
      <c r="D6" s="24">
        <f>E6+F6</f>
        <v>1395.4999999999998</v>
      </c>
      <c r="E6" s="24">
        <f>E7+E12</f>
        <v>1285.8999999999999</v>
      </c>
      <c r="F6" s="24">
        <f>F7+F10</f>
        <v>109.6</v>
      </c>
      <c r="G6" s="24">
        <v>175.1</v>
      </c>
    </row>
    <row r="7" spans="1:7" ht="34.5" customHeight="1">
      <c r="A7" s="56" t="s">
        <v>75</v>
      </c>
      <c r="B7" s="58" t="s">
        <v>76</v>
      </c>
      <c r="C7" s="24">
        <f aca="true" t="shared" si="0" ref="C7:C14">D7+G7</f>
        <v>1263.3999999999999</v>
      </c>
      <c r="D7" s="24">
        <f aca="true" t="shared" si="1" ref="D7:D14">E7+F7</f>
        <v>1128.6</v>
      </c>
      <c r="E7" s="25">
        <v>1035.1</v>
      </c>
      <c r="F7" s="25">
        <v>93.5</v>
      </c>
      <c r="G7" s="24">
        <v>134.8</v>
      </c>
    </row>
    <row r="8" spans="1:7" ht="34.5" customHeight="1">
      <c r="A8" s="56" t="s">
        <v>77</v>
      </c>
      <c r="B8" s="59" t="s">
        <v>78</v>
      </c>
      <c r="C8" s="24">
        <f t="shared" si="0"/>
        <v>1128.6</v>
      </c>
      <c r="D8" s="24">
        <f t="shared" si="1"/>
        <v>1128.6</v>
      </c>
      <c r="E8" s="25">
        <v>1035.1</v>
      </c>
      <c r="F8" s="25">
        <v>93.5</v>
      </c>
      <c r="G8" s="24"/>
    </row>
    <row r="9" spans="1:7" ht="34.5" customHeight="1">
      <c r="A9" s="56" t="s">
        <v>79</v>
      </c>
      <c r="B9" s="57" t="s">
        <v>80</v>
      </c>
      <c r="C9" s="24">
        <f t="shared" si="0"/>
        <v>134.8</v>
      </c>
      <c r="D9" s="24">
        <f t="shared" si="1"/>
        <v>0</v>
      </c>
      <c r="E9" s="25"/>
      <c r="F9" s="25"/>
      <c r="G9" s="24">
        <v>134.8</v>
      </c>
    </row>
    <row r="10" spans="1:7" ht="34.5" customHeight="1">
      <c r="A10" s="56" t="s">
        <v>81</v>
      </c>
      <c r="B10" s="60" t="s">
        <v>82</v>
      </c>
      <c r="C10" s="24">
        <f t="shared" si="0"/>
        <v>16.1</v>
      </c>
      <c r="D10" s="24">
        <f t="shared" si="1"/>
        <v>16.1</v>
      </c>
      <c r="E10" s="25"/>
      <c r="F10" s="25">
        <v>16.1</v>
      </c>
      <c r="G10" s="24"/>
    </row>
    <row r="11" spans="1:7" ht="34.5" customHeight="1">
      <c r="A11" s="56" t="s">
        <v>83</v>
      </c>
      <c r="B11" s="58" t="s">
        <v>84</v>
      </c>
      <c r="C11" s="24">
        <f t="shared" si="0"/>
        <v>16.1</v>
      </c>
      <c r="D11" s="24">
        <f t="shared" si="1"/>
        <v>16.1</v>
      </c>
      <c r="E11" s="25"/>
      <c r="F11" s="25">
        <v>16.1</v>
      </c>
      <c r="G11" s="24"/>
    </row>
    <row r="12" spans="1:7" ht="34.5" customHeight="1">
      <c r="A12" s="56" t="s">
        <v>85</v>
      </c>
      <c r="B12" s="61" t="s">
        <v>86</v>
      </c>
      <c r="C12" s="24">
        <f t="shared" si="0"/>
        <v>291.1</v>
      </c>
      <c r="D12" s="24">
        <f t="shared" si="1"/>
        <v>250.8</v>
      </c>
      <c r="E12" s="25">
        <v>250.8</v>
      </c>
      <c r="F12" s="25"/>
      <c r="G12" s="24">
        <v>40.3</v>
      </c>
    </row>
    <row r="13" spans="1:7" ht="34.5" customHeight="1">
      <c r="A13" s="56" t="s">
        <v>87</v>
      </c>
      <c r="B13" s="62" t="s">
        <v>88</v>
      </c>
      <c r="C13" s="24">
        <v>291.1</v>
      </c>
      <c r="D13" s="24">
        <f t="shared" si="1"/>
        <v>250.8</v>
      </c>
      <c r="E13" s="25">
        <v>250.8</v>
      </c>
      <c r="F13" s="25"/>
      <c r="G13" s="24"/>
    </row>
    <row r="14" spans="1:7" ht="34.5" customHeight="1">
      <c r="A14" s="56" t="s">
        <v>87</v>
      </c>
      <c r="B14" s="62" t="s">
        <v>88</v>
      </c>
      <c r="C14" s="24">
        <f t="shared" si="0"/>
        <v>40.3</v>
      </c>
      <c r="D14" s="24"/>
      <c r="E14" s="25"/>
      <c r="F14" s="25"/>
      <c r="G14" s="24">
        <v>40.3</v>
      </c>
    </row>
    <row r="15" spans="1:7" ht="27.75" customHeight="1">
      <c r="A15" s="56">
        <v>208</v>
      </c>
      <c r="B15" s="61" t="s">
        <v>89</v>
      </c>
      <c r="C15" s="24">
        <f>C16+C19</f>
        <v>287</v>
      </c>
      <c r="D15" s="24">
        <f>D16+D19</f>
        <v>287</v>
      </c>
      <c r="E15" s="24">
        <f>E16+E19</f>
        <v>282.5</v>
      </c>
      <c r="F15" s="24">
        <f>F16+F19</f>
        <v>4.5</v>
      </c>
      <c r="G15" s="24"/>
    </row>
    <row r="16" spans="1:7" ht="27.75" customHeight="1">
      <c r="A16" s="56" t="s">
        <v>90</v>
      </c>
      <c r="B16" s="57" t="s">
        <v>91</v>
      </c>
      <c r="C16" s="24">
        <v>235</v>
      </c>
      <c r="D16" s="24">
        <v>235</v>
      </c>
      <c r="E16" s="24">
        <v>235</v>
      </c>
      <c r="F16" s="25"/>
      <c r="G16" s="24"/>
    </row>
    <row r="17" spans="1:7" ht="27.75" customHeight="1">
      <c r="A17" s="56" t="s">
        <v>92</v>
      </c>
      <c r="B17" s="57" t="s">
        <v>93</v>
      </c>
      <c r="C17" s="24">
        <v>156.7</v>
      </c>
      <c r="D17" s="24">
        <v>156.7</v>
      </c>
      <c r="E17" s="24">
        <v>156.7</v>
      </c>
      <c r="F17" s="25"/>
      <c r="G17" s="24"/>
    </row>
    <row r="18" spans="1:7" ht="27.75" customHeight="1">
      <c r="A18" s="56" t="s">
        <v>94</v>
      </c>
      <c r="B18" s="57" t="s">
        <v>95</v>
      </c>
      <c r="C18" s="24">
        <v>78.3</v>
      </c>
      <c r="D18" s="24">
        <v>78.3</v>
      </c>
      <c r="E18" s="24">
        <v>78.3</v>
      </c>
      <c r="F18" s="25"/>
      <c r="G18" s="24"/>
    </row>
    <row r="19" spans="1:7" ht="27.75" customHeight="1">
      <c r="A19" s="56" t="s">
        <v>96</v>
      </c>
      <c r="B19" s="57" t="s">
        <v>97</v>
      </c>
      <c r="C19" s="24">
        <v>52</v>
      </c>
      <c r="D19" s="24">
        <v>52</v>
      </c>
      <c r="E19" s="24">
        <v>47.5</v>
      </c>
      <c r="F19" s="25">
        <v>4.5</v>
      </c>
      <c r="G19" s="24"/>
    </row>
    <row r="20" spans="1:7" ht="27.75" customHeight="1">
      <c r="A20" s="56" t="s">
        <v>98</v>
      </c>
      <c r="B20" s="57" t="s">
        <v>99</v>
      </c>
      <c r="C20" s="24">
        <v>52</v>
      </c>
      <c r="D20" s="24">
        <v>52</v>
      </c>
      <c r="E20" s="24">
        <v>47.5</v>
      </c>
      <c r="F20" s="25">
        <v>4.5</v>
      </c>
      <c r="G20" s="24"/>
    </row>
    <row r="21" spans="1:7" ht="27.75" customHeight="1">
      <c r="A21" s="56">
        <v>210</v>
      </c>
      <c r="B21" s="61" t="s">
        <v>100</v>
      </c>
      <c r="C21" s="24">
        <v>134.5</v>
      </c>
      <c r="D21" s="24">
        <v>134.5</v>
      </c>
      <c r="E21" s="24">
        <v>134.5</v>
      </c>
      <c r="F21" s="25"/>
      <c r="G21" s="24"/>
    </row>
    <row r="22" spans="1:7" ht="27.75" customHeight="1">
      <c r="A22" s="56" t="s">
        <v>101</v>
      </c>
      <c r="B22" s="62" t="s">
        <v>102</v>
      </c>
      <c r="C22" s="25">
        <v>134.5</v>
      </c>
      <c r="D22" s="25">
        <v>134.5</v>
      </c>
      <c r="E22" s="25">
        <f>E23+E24+E25+E26</f>
        <v>134.5</v>
      </c>
      <c r="F22" s="25"/>
      <c r="G22" s="24"/>
    </row>
    <row r="23" spans="1:7" ht="27.75" customHeight="1">
      <c r="A23" s="56" t="s">
        <v>103</v>
      </c>
      <c r="B23" s="62" t="s">
        <v>104</v>
      </c>
      <c r="C23" s="24">
        <v>76.5</v>
      </c>
      <c r="D23" s="24">
        <v>76.5</v>
      </c>
      <c r="E23" s="24">
        <v>76.5</v>
      </c>
      <c r="F23" s="25"/>
      <c r="G23" s="24"/>
    </row>
    <row r="24" spans="1:7" ht="27.75" customHeight="1">
      <c r="A24" s="56" t="s">
        <v>105</v>
      </c>
      <c r="B24" s="62" t="s">
        <v>106</v>
      </c>
      <c r="C24" s="24">
        <v>16.3</v>
      </c>
      <c r="D24" s="24">
        <v>16.3</v>
      </c>
      <c r="E24" s="24">
        <v>16.3</v>
      </c>
      <c r="F24" s="25"/>
      <c r="G24" s="24"/>
    </row>
    <row r="25" spans="1:7" ht="27.75" customHeight="1">
      <c r="A25" s="56" t="s">
        <v>107</v>
      </c>
      <c r="B25" s="62" t="s">
        <v>108</v>
      </c>
      <c r="C25" s="24">
        <v>29.1</v>
      </c>
      <c r="D25" s="24">
        <v>29.1</v>
      </c>
      <c r="E25" s="24">
        <v>29.1</v>
      </c>
      <c r="F25" s="25"/>
      <c r="G25" s="24"/>
    </row>
    <row r="26" spans="1:7" ht="27.75" customHeight="1">
      <c r="A26" s="56" t="s">
        <v>109</v>
      </c>
      <c r="B26" s="57" t="s">
        <v>110</v>
      </c>
      <c r="C26" s="24">
        <v>12.6</v>
      </c>
      <c r="D26" s="24">
        <v>12.6</v>
      </c>
      <c r="E26" s="24">
        <v>12.6</v>
      </c>
      <c r="F26" s="25"/>
      <c r="G26" s="24"/>
    </row>
    <row r="27" spans="1:7" ht="27.75" customHeight="1">
      <c r="A27" s="56">
        <v>212</v>
      </c>
      <c r="B27" s="61" t="s">
        <v>111</v>
      </c>
      <c r="C27" s="24">
        <v>927.1</v>
      </c>
      <c r="D27" s="24">
        <v>727.1</v>
      </c>
      <c r="E27" s="24">
        <v>665.4</v>
      </c>
      <c r="F27" s="25">
        <v>61.7</v>
      </c>
      <c r="G27" s="24">
        <v>200</v>
      </c>
    </row>
    <row r="28" spans="1:7" ht="27.75" customHeight="1">
      <c r="A28" s="56" t="s">
        <v>112</v>
      </c>
      <c r="B28" s="62" t="s">
        <v>113</v>
      </c>
      <c r="C28" s="24">
        <v>927.0999999999999</v>
      </c>
      <c r="D28" s="24">
        <f>E28+F28</f>
        <v>727.1</v>
      </c>
      <c r="E28" s="24">
        <f>E29+E30</f>
        <v>665.4</v>
      </c>
      <c r="F28" s="25">
        <f>F29+F30</f>
        <v>61.7</v>
      </c>
      <c r="G28" s="24">
        <v>200</v>
      </c>
    </row>
    <row r="29" spans="1:7" ht="27.75" customHeight="1">
      <c r="A29" s="56" t="s">
        <v>114</v>
      </c>
      <c r="B29" s="57" t="s">
        <v>115</v>
      </c>
      <c r="C29" s="24">
        <v>564.4</v>
      </c>
      <c r="D29" s="24">
        <f>E29+F29</f>
        <v>564.4</v>
      </c>
      <c r="E29" s="24">
        <v>515.4</v>
      </c>
      <c r="F29" s="25">
        <v>49</v>
      </c>
      <c r="G29" s="24"/>
    </row>
    <row r="30" spans="1:7" ht="27.75" customHeight="1">
      <c r="A30" s="56" t="s">
        <v>116</v>
      </c>
      <c r="B30" s="62" t="s">
        <v>117</v>
      </c>
      <c r="C30" s="24">
        <v>362.7</v>
      </c>
      <c r="D30" s="24">
        <f>E30+F30+G30</f>
        <v>362.7</v>
      </c>
      <c r="E30" s="24">
        <v>150</v>
      </c>
      <c r="F30" s="25">
        <v>12.7</v>
      </c>
      <c r="G30" s="24">
        <v>200</v>
      </c>
    </row>
    <row r="31" spans="1:7" ht="27.75" customHeight="1">
      <c r="A31" s="56" t="s">
        <v>116</v>
      </c>
      <c r="B31" s="62" t="s">
        <v>117</v>
      </c>
      <c r="C31" s="63">
        <v>162.7</v>
      </c>
      <c r="D31" s="24">
        <f>E31+F31+G31</f>
        <v>162.7</v>
      </c>
      <c r="E31" s="25">
        <v>150</v>
      </c>
      <c r="F31" s="25">
        <v>12.7</v>
      </c>
      <c r="G31" s="24"/>
    </row>
    <row r="32" spans="1:7" ht="27.75" customHeight="1">
      <c r="A32" s="56" t="s">
        <v>116</v>
      </c>
      <c r="B32" s="62" t="s">
        <v>117</v>
      </c>
      <c r="C32" s="63">
        <v>200</v>
      </c>
      <c r="D32" s="24"/>
      <c r="E32" s="25"/>
      <c r="F32" s="25"/>
      <c r="G32" s="24">
        <v>200</v>
      </c>
    </row>
    <row r="33" spans="1:7" ht="27.75" customHeight="1">
      <c r="A33" s="50" t="s">
        <v>133</v>
      </c>
      <c r="B33" s="64" t="s">
        <v>68</v>
      </c>
      <c r="C33" s="24">
        <f>C6+C15+C21+C27</f>
        <v>2919.2</v>
      </c>
      <c r="D33" s="24">
        <f>D6+D15+D21+D27</f>
        <v>2544.1</v>
      </c>
      <c r="E33" s="24">
        <f>E6+E15+E21+E27</f>
        <v>2368.2999999999997</v>
      </c>
      <c r="F33" s="24">
        <f>F6+F15+F21+F27</f>
        <v>175.8</v>
      </c>
      <c r="G33" s="24">
        <f>G6+G15+G21+G27</f>
        <v>375.1</v>
      </c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8"/>
  <sheetViews>
    <sheetView showGridLines="0" showZeros="0" tabSelected="1" view="pageBreakPreview" zoomScale="85" zoomScaleNormal="115" zoomScaleSheetLayoutView="85" workbookViewId="0" topLeftCell="A1">
      <selection activeCell="A27" sqref="A27"/>
    </sheetView>
  </sheetViews>
  <sheetFormatPr defaultColWidth="9.16015625" defaultRowHeight="12.75" customHeight="1"/>
  <cols>
    <col min="1" max="1" width="28.16015625" style="45" customWidth="1"/>
    <col min="2" max="2" width="31.5" style="46" customWidth="1"/>
    <col min="3" max="5" width="24.66015625" style="46" customWidth="1"/>
    <col min="6" max="243" width="7.66015625" style="46" customWidth="1"/>
    <col min="244" max="16384" width="9.16015625" style="46" customWidth="1"/>
  </cols>
  <sheetData>
    <row r="1" spans="1:2" ht="33.75" customHeight="1">
      <c r="A1" s="47" t="s">
        <v>134</v>
      </c>
      <c r="B1" s="17"/>
    </row>
    <row r="2" spans="1:243" ht="39.75" customHeight="1">
      <c r="A2" s="48" t="s">
        <v>135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49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50" t="s">
        <v>136</v>
      </c>
      <c r="B4" s="19"/>
      <c r="C4" s="20" t="s">
        <v>137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50" t="s">
        <v>66</v>
      </c>
      <c r="B5" s="19" t="s">
        <v>67</v>
      </c>
      <c r="C5" s="19" t="s">
        <v>130</v>
      </c>
      <c r="D5" s="19" t="s">
        <v>131</v>
      </c>
      <c r="E5" s="19" t="s">
        <v>132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51">
        <v>301</v>
      </c>
      <c r="B6" s="23" t="s">
        <v>138</v>
      </c>
      <c r="C6" s="25">
        <v>2299.7</v>
      </c>
      <c r="D6" s="25">
        <v>2299.7</v>
      </c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51" t="s">
        <v>139</v>
      </c>
      <c r="B7" s="23" t="s">
        <v>140</v>
      </c>
      <c r="C7" s="25">
        <v>407.2</v>
      </c>
      <c r="D7" s="25">
        <f>198.4+57.8+10.4+106.5+34.1</f>
        <v>407.2</v>
      </c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51" t="s">
        <v>141</v>
      </c>
      <c r="B8" s="23" t="s">
        <v>142</v>
      </c>
      <c r="C8" s="25">
        <v>547.4</v>
      </c>
      <c r="D8" s="25">
        <f>330.7+23.3+4.9+175+13.5</f>
        <v>547.4</v>
      </c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51" t="s">
        <v>143</v>
      </c>
      <c r="B9" s="23" t="s">
        <v>144</v>
      </c>
      <c r="C9" s="25">
        <v>58.5</v>
      </c>
      <c r="D9" s="25">
        <f>38.2+20.3</f>
        <v>58.5</v>
      </c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51" t="s">
        <v>145</v>
      </c>
      <c r="B10" s="23" t="s">
        <v>146</v>
      </c>
      <c r="C10" s="25">
        <v>148.9</v>
      </c>
      <c r="D10" s="25">
        <f>82.5+16.2+50.2</f>
        <v>148.9</v>
      </c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51" t="s">
        <v>147</v>
      </c>
      <c r="B11" s="23" t="s">
        <v>148</v>
      </c>
      <c r="C11" s="25">
        <v>156.7</v>
      </c>
      <c r="D11" s="24">
        <v>156.7</v>
      </c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51" t="s">
        <v>149</v>
      </c>
      <c r="B12" s="23" t="s">
        <v>150</v>
      </c>
      <c r="C12" s="25">
        <v>78.3</v>
      </c>
      <c r="D12" s="24">
        <v>78.3</v>
      </c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51" t="s">
        <v>151</v>
      </c>
      <c r="B13" s="23" t="s">
        <v>152</v>
      </c>
      <c r="C13" s="25">
        <v>92.8</v>
      </c>
      <c r="D13" s="25">
        <v>92.8</v>
      </c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51" t="s">
        <v>153</v>
      </c>
      <c r="B14" s="52" t="s">
        <v>154</v>
      </c>
      <c r="C14" s="25">
        <v>41.7</v>
      </c>
      <c r="D14" s="25">
        <v>41.7</v>
      </c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51" t="s">
        <v>155</v>
      </c>
      <c r="B15" s="52" t="s">
        <v>156</v>
      </c>
      <c r="C15" s="25">
        <v>19.2</v>
      </c>
      <c r="D15" s="25">
        <f>8.1+3.8+0.7+2.3+4.3</f>
        <v>19.2</v>
      </c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51" t="s">
        <v>157</v>
      </c>
      <c r="B16" s="52" t="s">
        <v>158</v>
      </c>
      <c r="C16" s="25">
        <v>665.5</v>
      </c>
      <c r="D16" s="25">
        <f>359.4+74.5+13.3+177.5+40.8</f>
        <v>665.5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51" t="s">
        <v>159</v>
      </c>
      <c r="B17" s="52" t="s">
        <v>160</v>
      </c>
      <c r="C17" s="25">
        <v>83.5</v>
      </c>
      <c r="D17" s="25">
        <f>43.5+9.1+1.9+5.3+23.7</f>
        <v>83.5</v>
      </c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51">
        <v>302</v>
      </c>
      <c r="B18" s="23" t="s">
        <v>161</v>
      </c>
      <c r="C18" s="25">
        <f>C19+C20+C21</f>
        <v>175.8</v>
      </c>
      <c r="D18" s="25"/>
      <c r="E18" s="25">
        <v>175.8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51" t="s">
        <v>162</v>
      </c>
      <c r="B19" s="23" t="s">
        <v>163</v>
      </c>
      <c r="C19" s="25">
        <v>19.5</v>
      </c>
      <c r="D19" s="25"/>
      <c r="E19" s="25">
        <v>19.5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51" t="s">
        <v>164</v>
      </c>
      <c r="B20" s="23" t="s">
        <v>165</v>
      </c>
      <c r="C20" s="25">
        <v>69.8</v>
      </c>
      <c r="D20" s="25"/>
      <c r="E20" s="25">
        <v>69.8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51" t="s">
        <v>166</v>
      </c>
      <c r="B21" s="23" t="s">
        <v>167</v>
      </c>
      <c r="C21" s="25">
        <v>86.5</v>
      </c>
      <c r="D21" s="25"/>
      <c r="E21" s="25">
        <v>86.5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51">
        <v>303</v>
      </c>
      <c r="B22" s="52" t="s">
        <v>168</v>
      </c>
      <c r="C22" s="25">
        <v>68.6</v>
      </c>
      <c r="D22" s="25">
        <v>68.6</v>
      </c>
      <c r="E22" s="2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51" t="s">
        <v>169</v>
      </c>
      <c r="B23" s="52" t="s">
        <v>170</v>
      </c>
      <c r="C23" s="25">
        <f>13.4</f>
        <v>13.4</v>
      </c>
      <c r="D23" s="25">
        <f>13.3</f>
        <v>13.3</v>
      </c>
      <c r="E23" s="2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51" t="s">
        <v>171</v>
      </c>
      <c r="B24" s="52" t="s">
        <v>172</v>
      </c>
      <c r="C24" s="25">
        <f>42.9+9.1+2.8</f>
        <v>54.8</v>
      </c>
      <c r="D24" s="25">
        <f>42.9+9.1+2.8</f>
        <v>54.8</v>
      </c>
      <c r="E24" s="2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51" t="s">
        <v>173</v>
      </c>
      <c r="B25" s="52" t="s">
        <v>174</v>
      </c>
      <c r="C25" s="25">
        <v>0.1</v>
      </c>
      <c r="D25" s="25">
        <v>0.1</v>
      </c>
      <c r="E25" s="2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51" t="s">
        <v>175</v>
      </c>
      <c r="B26" s="23" t="s">
        <v>176</v>
      </c>
      <c r="C26" s="25">
        <v>0.4</v>
      </c>
      <c r="D26" s="25">
        <v>0.4</v>
      </c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51"/>
      <c r="B27" s="28" t="s">
        <v>68</v>
      </c>
      <c r="C27" s="25">
        <f>C22+C18+C6</f>
        <v>2544.1</v>
      </c>
      <c r="D27" s="25">
        <f>D22+D18+D6</f>
        <v>2368.2999999999997</v>
      </c>
      <c r="E27" s="25">
        <f>E22+E18+E6</f>
        <v>175.8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" ht="29.25" customHeight="1">
      <c r="A28" s="53" t="s">
        <v>177</v>
      </c>
      <c r="B28" s="35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9" sqref="D9"/>
    </sheetView>
  </sheetViews>
  <sheetFormatPr defaultColWidth="12" defaultRowHeight="11.25"/>
  <cols>
    <col min="1" max="1" width="21.66015625" style="36" customWidth="1"/>
    <col min="2" max="6" width="18" style="36" customWidth="1"/>
    <col min="7" max="16384" width="12" style="36" customWidth="1"/>
  </cols>
  <sheetData>
    <row r="1" spans="1:6" ht="44.25" customHeight="1">
      <c r="A1" s="17" t="s">
        <v>178</v>
      </c>
      <c r="B1" s="37"/>
      <c r="C1" s="37"/>
      <c r="D1" s="37"/>
      <c r="E1" s="37"/>
      <c r="F1" s="37"/>
    </row>
    <row r="2" spans="1:6" ht="42" customHeight="1">
      <c r="A2" s="4" t="s">
        <v>179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8"/>
      <c r="B4" s="38"/>
      <c r="C4" s="38"/>
      <c r="D4" s="38"/>
      <c r="E4" s="38"/>
      <c r="F4" s="39" t="s">
        <v>2</v>
      </c>
    </row>
    <row r="5" spans="1:9" ht="64.5" customHeight="1">
      <c r="A5" s="40" t="s">
        <v>180</v>
      </c>
      <c r="B5" s="40" t="s">
        <v>181</v>
      </c>
      <c r="C5" s="41" t="s">
        <v>182</v>
      </c>
      <c r="D5" s="41"/>
      <c r="E5" s="41"/>
      <c r="F5" s="41" t="s">
        <v>183</v>
      </c>
      <c r="H5" s="42"/>
      <c r="I5" s="42"/>
    </row>
    <row r="6" spans="1:9" ht="64.5" customHeight="1">
      <c r="A6" s="40"/>
      <c r="B6" s="40"/>
      <c r="C6" s="41" t="s">
        <v>184</v>
      </c>
      <c r="D6" s="40" t="s">
        <v>185</v>
      </c>
      <c r="E6" s="40" t="s">
        <v>186</v>
      </c>
      <c r="F6" s="41"/>
      <c r="H6" s="43"/>
      <c r="I6" s="42"/>
    </row>
    <row r="7" spans="1:9" ht="64.5" customHeight="1">
      <c r="A7" s="41">
        <v>0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H7" s="42"/>
      <c r="I7" s="42"/>
    </row>
    <row r="8" spans="1:6" ht="51" customHeight="1">
      <c r="A8" s="44" t="s">
        <v>187</v>
      </c>
      <c r="B8" s="38"/>
      <c r="C8" s="38"/>
      <c r="D8" s="38"/>
      <c r="E8" s="38"/>
      <c r="F8" s="3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4">
      <selection activeCell="A15" sqref="A15:E15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188</v>
      </c>
      <c r="B1" s="17"/>
    </row>
    <row r="2" spans="1:5" s="13" customFormat="1" ht="34.5" customHeight="1">
      <c r="A2" s="18" t="s">
        <v>189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190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130</v>
      </c>
      <c r="D5" s="19" t="s">
        <v>69</v>
      </c>
      <c r="E5" s="19" t="s">
        <v>70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30"/>
      <c r="B14" s="30"/>
      <c r="C14" s="31"/>
      <c r="D14" s="32"/>
      <c r="E14" s="32"/>
    </row>
    <row r="15" spans="1:5" ht="34.5" customHeight="1">
      <c r="A15" s="33" t="s">
        <v>191</v>
      </c>
      <c r="B15" s="33"/>
      <c r="C15" s="33"/>
      <c r="D15" s="33"/>
      <c r="E15" s="34"/>
    </row>
    <row r="16" spans="1:2" ht="27.75" customHeight="1">
      <c r="A16" s="35" t="s">
        <v>119</v>
      </c>
      <c r="B16" s="35"/>
    </row>
  </sheetData>
  <sheetProtection/>
  <mergeCells count="3">
    <mergeCell ref="A15:E15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2022-01-21T11:15:23Z</cp:lastPrinted>
  <dcterms:created xsi:type="dcterms:W3CDTF">2016-02-18T02:32:40Z</dcterms:created>
  <dcterms:modified xsi:type="dcterms:W3CDTF">2023-09-24T10:30:45Z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B4F90D2411D044E5AF67B1847CC0D4A9</vt:lpwstr>
  </property>
</Properties>
</file>