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'10'!$A$1:$L$15</definedName>
    <definedName name="_xlnm.Print_Area" localSheetId="3">'3'!$A$1:$H$21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<sst xmlns="http://schemas.openxmlformats.org/spreadsheetml/2006/main" count="280" uniqueCount="179">
  <si>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</si>
  <si>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</si>
  <si>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</si>
  <si>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</si>
  <si>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</si>
  <si>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</si>
  <si>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</si>
  <si>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</si>
  <si>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</si>
  <si>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</si>
  <si>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</si>
  <si>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</si>
  <si>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</si>
  <si>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</si>
  <si>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</si>
  <si>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</si>
  <si>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</si>
  <si>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</si>
  <si>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</si>
  <si>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</si>
  <si>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</si>
  <si>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</si>
  <si>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</si>
  <si>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</si>
  <si>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</si>
  <si>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</si>
  <si>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</si>
  <si>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</si>
  <si>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</si>
  <si>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</si>
  <si>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</si>
  <si>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</si>
  <si>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</si>
  <si>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</si>
  <si>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</si>
  <si>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</si>
  <si>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</si>
  <si>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</si>
  <si>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</si>
  <si>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</si>
  <si>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</si>
  <si>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</si>
  <si>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</si>
  <si>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</si>
  <si>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</si>
  <si>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</si>
  <si>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</si>
  <si>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</si>
  <si>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</si>
  <si>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</si>
  <si>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</si>
  <si>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</si>
  <si>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</si>
  <si>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</si>
  <si>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</si>
  <si>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</si>
  <si>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</si>
  <si>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</si>
  <si>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</si>
  <si>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</si>
  <si>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</si>
  <si>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</si>
  <si>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</si>
  <si>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中共天津市和平区委党校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</si>
  <si>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</si>
  <si>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</si>
  <si>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</si>
  <si>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</si>
  <si>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</si>
  <si>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</si>
  <si>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</si>
  <si>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</si>
  <si>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</si>
  <si>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</si>
  <si>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教育支出</t>
  </si>
  <si>
    <t>进修及培训</t>
  </si>
  <si>
    <t>干部教育</t>
  </si>
  <si>
    <t>社会保障和就业支出</t>
  </si>
  <si>
    <t>机关事业单位养老支出</t>
  </si>
  <si>
    <t>机关事业单位基本养老保险缴费支出</t>
  </si>
  <si>
    <t>机关事业单位职业年金缴费支出</t>
  </si>
  <si>
    <t>卫生健康支出</t>
  </si>
  <si>
    <t>21011</t>
  </si>
  <si>
    <t>行政事业单位医疗</t>
  </si>
  <si>
    <t>40.77</t>
  </si>
  <si>
    <t>2101101</t>
  </si>
  <si>
    <t>行政单位医疗</t>
  </si>
  <si>
    <t>2101102</t>
  </si>
  <si>
    <t>事业单位医疗</t>
  </si>
  <si>
    <t>6.38</t>
  </si>
  <si>
    <t>2101103</t>
  </si>
  <si>
    <t>公务员医疗补助</t>
  </si>
  <si>
    <t>8.13</t>
  </si>
  <si>
    <t>2101199</t>
  </si>
  <si>
    <t>其他行政事业单位医疗支出</t>
  </si>
  <si>
    <t>4.91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</si>
  <si>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</si>
  <si>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</si>
  <si>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</si>
  <si>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</si>
  <si>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</si>
  <si>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</si>
  <si>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</si>
  <si>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</si>
  <si>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</si>
  <si>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</si>
  <si>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</si>
  <si>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</si>
  <si>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</si>
  <si>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</si>
  <si>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</si>
  <si>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行政事业单位离退休</t>
  </si>
  <si>
    <t xml:space="preserve"> 机关事业单位基本养老保险缴费支出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</si>
  <si>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</si>
  <si>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</si>
  <si>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</si>
  <si>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</si>
  <si>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</si>
  <si>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</si>
  <si>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</si>
  <si>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</si>
  <si>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</si>
  <si>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</si>
  <si>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</si>
  <si>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</si>
  <si>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</si>
  <si>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</si>
  <si>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</si>
  <si>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</si>
  <si>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</si>
  <si>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对个人和家庭的补助</t>
  </si>
  <si>
    <t xml:space="preserve">  退休费</t>
  </si>
  <si>
    <t>生活补助</t>
  </si>
  <si>
    <t>奖励金</t>
  </si>
  <si>
    <t>其他对个人和家庭的补助</t>
  </si>
  <si>
    <t>商品和服务支出</t>
  </si>
  <si>
    <t xml:space="preserve">  办公费</t>
  </si>
  <si>
    <t>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</si>
  <si>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</si>
  <si>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</si>
  <si>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</si>
  <si>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</si>
  <si>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工会经费</t>
  </si>
  <si>
    <t>其他交通费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</si>
  <si>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</si>
  <si>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</si>
  <si>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</si>
  <si>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</si>
  <si>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</si>
  <si>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</si>
  <si>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</si>
  <si>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</si>
  <si>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</si>
  <si>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</si>
  <si>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本部门2022年一般公共预算“三公”经费支出情况表为空表。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</si>
  <si>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</si>
  <si>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</si>
  <si>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</si>
  <si>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</si>
  <si>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本部门2022年政府性基金预算支出情况表为空表。</t>
  </si>
  <si>
    <t>附表9</t>
  </si>
  <si>
    <t>国有资本经营预算支出情况表</t>
  </si>
  <si>
    <t>本年国有资本经营基金预算支出</t>
  </si>
  <si>
    <t>本部门2022年国有资本经营预算支出情况表为空表。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</si>
  <si>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</si>
  <si>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</si>
  <si>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</si>
  <si>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</si>
  <si>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</si>
  <si>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</si>
  <si>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</si>
  <si>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</si>
  <si>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</si>
  <si>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</si>
  <si>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</si>
  <si>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</si>
  <si>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物业补贴</t>
  </si>
  <si>
    <t>党史工作专项经费</t>
  </si>
  <si>
    <t>干部教育培训经费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</si>
</sst>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$_-;\-* #,##0.00_$_-;_-* &quot;-&quot;??_$_-;_-@_-"/>
    <numFmt numFmtId="177" formatCode="_-* #,##0.00&quot;$&quot;_-;\-* #,##0.00&quot;$&quot;_-;_-* &quot;-&quot;??&quot;$&quot;_-;_-@_-"/>
    <numFmt numFmtId="178" formatCode="_-&quot;$&quot;* #,##0_-;\-&quot;$&quot;* #,##0_-;_-&quot;$&quot;* &quot;-&quot;_-;_-@_-"/>
    <numFmt numFmtId="179" formatCode="\$#,##0;\(\$#,##0\)"/>
    <numFmt numFmtId="180" formatCode="\$#,##0.00;\(\$#,##0.00\)"/>
    <numFmt numFmtId="181" formatCode="_-* #,##0_$_-;\-* #,##0_$_-;_-* &quot;-&quot;_$_-;_-@_-"/>
    <numFmt numFmtId="182" formatCode="0;_琀"/>
    <numFmt numFmtId="183" formatCode="_(&quot;$&quot;* #,##0.00_);_(&quot;$&quot;* \(#,##0.00\);_(&quot;$&quot;* &quot;-&quot;??_);_(@_)"/>
    <numFmt numFmtId="184" formatCode="#,##0;\-#,##0;&quot;-&quot;"/>
    <numFmt numFmtId="185" formatCode="yyyy&quot;年&quot;m&quot;月&quot;d&quot;日&quot;;@"/>
    <numFmt numFmtId="186" formatCode="#,##0;\(#,##0\)"/>
    <numFmt numFmtId="187" formatCode="0.0"/>
    <numFmt numFmtId="188" formatCode="_-* #,##0&quot;$&quot;_-;\-* #,##0&quot;$&quot;_-;_-* &quot;-&quot;&quot;$&quot;_-;_-@_-"/>
    <numFmt numFmtId="189" formatCode="0.0_ "/>
    <numFmt numFmtId="190" formatCode=";;"/>
    <numFmt numFmtId="191" formatCode="#,##0.0"/>
    <numFmt numFmtId="192" formatCode="* #,##0.00;* \-#,##0.00;* &quot;&quot;??;@"/>
    <numFmt numFmtId="193" formatCode="#,##0.0_ "/>
    <numFmt numFmtId="194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3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1" fillId="5" borderId="1" applyNumberFormat="0" applyAlignment="0" applyProtection="0"/>
    <xf numFmtId="44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0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43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9" borderId="0" applyNumberFormat="0" applyBorder="0" applyAlignment="0" applyProtection="0"/>
    <xf numFmtId="0" fontId="6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6" fillId="10" borderId="0" applyNumberFormat="0" applyBorder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0" fillId="2" borderId="0" applyNumberFormat="0" applyBorder="0" applyAlignment="0" applyProtection="0"/>
    <xf numFmtId="0" fontId="9" fillId="0" borderId="0">
      <alignment vertical="center"/>
      <protection/>
    </xf>
    <xf numFmtId="0" fontId="12" fillId="4" borderId="0" applyNumberFormat="0" applyBorder="0" applyAlignment="0" applyProtection="0"/>
    <xf numFmtId="0" fontId="14" fillId="12" borderId="0" applyNumberFormat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9" fillId="0" borderId="0">
      <alignment vertical="center"/>
      <protection/>
    </xf>
    <xf numFmtId="0" fontId="21" fillId="0" borderId="0">
      <alignment horizontal="centerContinuous" vertical="center"/>
      <protection/>
    </xf>
    <xf numFmtId="0" fontId="10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9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0" borderId="4" applyNumberFormat="0" applyFill="0" applyAlignment="0" applyProtection="0"/>
    <xf numFmtId="9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14" borderId="0" applyNumberFormat="0" applyBorder="0" applyAlignment="0" applyProtection="0"/>
    <xf numFmtId="0" fontId="12" fillId="4" borderId="0" applyNumberFormat="0" applyBorder="0" applyAlignment="0" applyProtection="0"/>
    <xf numFmtId="0" fontId="18" fillId="0" borderId="5" applyNumberFormat="0" applyFill="0" applyAlignment="0" applyProtection="0"/>
    <xf numFmtId="0" fontId="14" fillId="15" borderId="0" applyNumberFormat="0" applyBorder="0" applyAlignment="0" applyProtection="0"/>
    <xf numFmtId="0" fontId="25" fillId="16" borderId="6" applyNumberFormat="0" applyAlignment="0" applyProtection="0"/>
    <xf numFmtId="0" fontId="11" fillId="5" borderId="1" applyNumberFormat="0" applyAlignment="0" applyProtection="0"/>
    <xf numFmtId="0" fontId="2" fillId="0" borderId="0">
      <alignment vertical="center"/>
      <protection/>
    </xf>
    <xf numFmtId="0" fontId="26" fillId="16" borderId="1" applyNumberFormat="0" applyAlignment="0" applyProtection="0"/>
    <xf numFmtId="0" fontId="27" fillId="17" borderId="7" applyNumberFormat="0" applyAlignment="0" applyProtection="0"/>
    <xf numFmtId="0" fontId="10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12" fillId="4" borderId="0" applyNumberFormat="0" applyBorder="0" applyAlignment="0" applyProtection="0"/>
    <xf numFmtId="178" fontId="2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18" borderId="0" applyNumberFormat="0" applyBorder="0" applyAlignment="0" applyProtection="0"/>
    <xf numFmtId="0" fontId="28" fillId="0" borderId="8" applyNumberFormat="0" applyFill="0" applyAlignment="0" applyProtection="0"/>
    <xf numFmtId="0" fontId="12" fillId="4" borderId="0" applyNumberFormat="0" applyBorder="0" applyAlignment="0" applyProtection="0"/>
    <xf numFmtId="0" fontId="29" fillId="0" borderId="9" applyNumberFormat="0" applyFill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13" borderId="0" applyNumberFormat="0" applyBorder="0" applyAlignment="0" applyProtection="0"/>
    <xf numFmtId="0" fontId="30" fillId="0" borderId="0" applyFont="0" applyFill="0" applyBorder="0" applyAlignment="0" applyProtection="0"/>
    <xf numFmtId="0" fontId="31" fillId="0" borderId="10" applyNumberFormat="0" applyFill="0" applyAlignment="0" applyProtection="0"/>
    <xf numFmtId="0" fontId="10" fillId="2" borderId="0" applyNumberFormat="0" applyBorder="0" applyAlignment="0" applyProtection="0"/>
    <xf numFmtId="0" fontId="32" fillId="19" borderId="0" applyNumberFormat="0" applyBorder="0" applyAlignment="0" applyProtection="0"/>
    <xf numFmtId="0" fontId="9" fillId="6" borderId="0" applyNumberFormat="0" applyBorder="0" applyAlignment="0" applyProtection="0"/>
    <xf numFmtId="0" fontId="14" fillId="20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21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41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9" fillId="13" borderId="0" applyNumberFormat="0" applyBorder="0" applyAlignment="0" applyProtection="0"/>
    <xf numFmtId="0" fontId="12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14" fillId="23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9" fillId="5" borderId="0" applyNumberFormat="0" applyBorder="0" applyAlignment="0" applyProtection="0"/>
    <xf numFmtId="0" fontId="8" fillId="13" borderId="0" applyNumberFormat="0" applyBorder="0" applyAlignment="0" applyProtection="0"/>
    <xf numFmtId="0" fontId="20" fillId="0" borderId="0">
      <alignment/>
      <protection/>
    </xf>
    <xf numFmtId="0" fontId="9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23" borderId="0" applyNumberFormat="0" applyBorder="0" applyAlignment="0" applyProtection="0"/>
    <xf numFmtId="0" fontId="33" fillId="13" borderId="0" applyNumberFormat="0" applyBorder="0" applyAlignment="0" applyProtection="0"/>
    <xf numFmtId="0" fontId="12" fillId="4" borderId="0" applyNumberFormat="0" applyBorder="0" applyAlignment="0" applyProtection="0"/>
    <xf numFmtId="0" fontId="14" fillId="24" borderId="0" applyNumberFormat="0" applyBorder="0" applyAlignment="0" applyProtection="0"/>
    <xf numFmtId="0" fontId="10" fillId="2" borderId="0" applyNumberFormat="0" applyBorder="0" applyAlignment="0" applyProtection="0"/>
    <xf numFmtId="0" fontId="9" fillId="25" borderId="0" applyNumberFormat="0" applyBorder="0" applyAlignment="0" applyProtection="0"/>
    <xf numFmtId="0" fontId="14" fillId="26" borderId="0" applyNumberFormat="0" applyBorder="0" applyAlignment="0" applyProtection="0"/>
    <xf numFmtId="0" fontId="10" fillId="2" borderId="0" applyNumberFormat="0" applyBorder="0" applyAlignment="0" applyProtection="0"/>
    <xf numFmtId="0" fontId="9" fillId="8" borderId="0" applyNumberFormat="0" applyBorder="0" applyAlignment="0" applyProtection="0"/>
    <xf numFmtId="0" fontId="13" fillId="27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34" fillId="6" borderId="0" applyNumberFormat="0" applyBorder="0" applyAlignment="0" applyProtection="0"/>
    <xf numFmtId="0" fontId="9" fillId="4" borderId="0" applyNumberFormat="0" applyBorder="0" applyAlignment="0" applyProtection="0"/>
    <xf numFmtId="0" fontId="35" fillId="0" borderId="4" applyNumberFormat="0" applyFill="0" applyAlignment="0" applyProtection="0"/>
    <xf numFmtId="0" fontId="12" fillId="4" borderId="0" applyNumberFormat="0" applyBorder="0" applyAlignment="0" applyProtection="0"/>
    <xf numFmtId="0" fontId="2" fillId="0" borderId="0">
      <alignment/>
      <protection/>
    </xf>
    <xf numFmtId="0" fontId="9" fillId="13" borderId="0" applyNumberFormat="0" applyBorder="0" applyAlignment="0" applyProtection="0"/>
    <xf numFmtId="40" fontId="36" fillId="0" borderId="0" applyFont="0" applyFill="0" applyBorder="0" applyAlignment="0" applyProtection="0"/>
    <xf numFmtId="0" fontId="9" fillId="6" borderId="0" applyNumberFormat="0" applyBorder="0" applyAlignment="0" applyProtection="0"/>
    <xf numFmtId="0" fontId="37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43" fontId="2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9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16" borderId="0" applyNumberFormat="0" applyBorder="0" applyAlignment="0" applyProtection="0"/>
    <xf numFmtId="0" fontId="38" fillId="0" borderId="0">
      <alignment/>
      <protection/>
    </xf>
    <xf numFmtId="0" fontId="19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34" fillId="6" borderId="0" applyNumberFormat="0" applyBorder="0" applyAlignment="0" applyProtection="0"/>
    <xf numFmtId="0" fontId="2" fillId="0" borderId="0">
      <alignment/>
      <protection/>
    </xf>
    <xf numFmtId="0" fontId="9" fillId="5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0" fontId="33" fillId="13" borderId="0" applyNumberFormat="0" applyBorder="0" applyAlignment="0" applyProtection="0"/>
    <xf numFmtId="0" fontId="10" fillId="2" borderId="0" applyNumberFormat="0" applyBorder="0" applyAlignment="0" applyProtection="0"/>
    <xf numFmtId="0" fontId="39" fillId="28" borderId="0" applyNumberFormat="0" applyBorder="0" applyAlignment="0" applyProtection="0"/>
    <xf numFmtId="0" fontId="40" fillId="23" borderId="0" applyNumberFormat="0" applyBorder="0" applyAlignment="0" applyProtection="0"/>
    <xf numFmtId="43" fontId="20" fillId="0" borderId="0" applyFont="0" applyFill="0" applyBorder="0" applyAlignment="0" applyProtection="0"/>
    <xf numFmtId="0" fontId="10" fillId="2" borderId="0" applyNumberFormat="0" applyBorder="0" applyAlignment="0" applyProtection="0"/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1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40" fillId="19" borderId="0" applyNumberFormat="0" applyBorder="0" applyAlignment="0" applyProtection="0"/>
    <xf numFmtId="0" fontId="2" fillId="0" borderId="0">
      <alignment/>
      <protection/>
    </xf>
    <xf numFmtId="0" fontId="40" fillId="16" borderId="0" applyNumberFormat="0" applyBorder="0" applyAlignment="0" applyProtection="0"/>
    <xf numFmtId="0" fontId="10" fillId="2" borderId="0" applyNumberFormat="0" applyBorder="0" applyAlignment="0" applyProtection="0"/>
    <xf numFmtId="0" fontId="14" fillId="15" borderId="0" applyNumberFormat="0" applyBorder="0" applyAlignment="0" applyProtection="0"/>
    <xf numFmtId="0" fontId="40" fillId="23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31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14" fillId="1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14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32" fillId="19" borderId="0" applyNumberFormat="0" applyBorder="0" applyAlignment="0" applyProtection="0"/>
    <xf numFmtId="0" fontId="10" fillId="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6" fillId="30" borderId="0" applyNumberFormat="0" applyBorder="0" applyAlignment="0" applyProtection="0"/>
    <xf numFmtId="0" fontId="13" fillId="31" borderId="0" applyNumberFormat="0" applyBorder="0" applyAlignment="0" applyProtection="0"/>
    <xf numFmtId="0" fontId="16" fillId="3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3" fillId="27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3" fillId="27" borderId="0" applyNumberFormat="0" applyBorder="0" applyAlignment="0" applyProtection="0"/>
    <xf numFmtId="0" fontId="10" fillId="2" borderId="0" applyNumberFormat="0" applyBorder="0" applyAlignment="0" applyProtection="0"/>
    <xf numFmtId="0" fontId="42" fillId="6" borderId="0" applyNumberFormat="0" applyBorder="0" applyAlignment="0" applyProtection="0"/>
    <xf numFmtId="0" fontId="13" fillId="27" borderId="0" applyNumberFormat="0" applyBorder="0" applyAlignment="0" applyProtection="0"/>
    <xf numFmtId="0" fontId="12" fillId="4" borderId="0" applyNumberFormat="0" applyBorder="0" applyAlignment="0" applyProtection="0"/>
    <xf numFmtId="0" fontId="16" fillId="7" borderId="0" applyNumberFormat="0" applyBorder="0" applyAlignment="0" applyProtection="0"/>
    <xf numFmtId="0" fontId="10" fillId="2" borderId="0" applyNumberFormat="0" applyBorder="0" applyAlignment="0" applyProtection="0"/>
    <xf numFmtId="0" fontId="16" fillId="10" borderId="0" applyNumberFormat="0" applyBorder="0" applyAlignment="0" applyProtection="0"/>
    <xf numFmtId="0" fontId="10" fillId="2" borderId="0" applyNumberFormat="0" applyBorder="0" applyAlignment="0" applyProtection="0"/>
    <xf numFmtId="0" fontId="16" fillId="33" borderId="0" applyNumberFormat="0" applyBorder="0" applyAlignment="0" applyProtection="0"/>
    <xf numFmtId="0" fontId="10" fillId="13" borderId="0" applyNumberFormat="0" applyBorder="0" applyAlignment="0" applyProtection="0"/>
    <xf numFmtId="0" fontId="12" fillId="4" borderId="0" applyNumberFormat="0" applyBorder="0" applyAlignment="0" applyProtection="0"/>
    <xf numFmtId="0" fontId="13" fillId="27" borderId="0" applyNumberFormat="0" applyBorder="0" applyAlignment="0" applyProtection="0"/>
    <xf numFmtId="0" fontId="12" fillId="4" borderId="0" applyNumberFormat="0" applyBorder="0" applyAlignment="0" applyProtection="0"/>
    <xf numFmtId="0" fontId="13" fillId="7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0" fillId="2" borderId="0" applyNumberFormat="0" applyBorder="0" applyAlignment="0" applyProtection="0"/>
    <xf numFmtId="0" fontId="13" fillId="27" borderId="0" applyNumberFormat="0" applyBorder="0" applyAlignment="0" applyProtection="0"/>
    <xf numFmtId="41" fontId="43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32" borderId="0" applyNumberFormat="0" applyBorder="0" applyAlignment="0" applyProtection="0"/>
    <xf numFmtId="0" fontId="12" fillId="4" borderId="0" applyNumberFormat="0" applyBorder="0" applyAlignment="0" applyProtection="0"/>
    <xf numFmtId="0" fontId="16" fillId="32" borderId="0" applyNumberFormat="0" applyBorder="0" applyAlignment="0" applyProtection="0"/>
    <xf numFmtId="0" fontId="10" fillId="13" borderId="0" applyNumberFormat="0" applyBorder="0" applyAlignment="0" applyProtection="0"/>
    <xf numFmtId="0" fontId="2" fillId="0" borderId="0">
      <alignment vertical="center"/>
      <protection/>
    </xf>
    <xf numFmtId="0" fontId="16" fillId="39" borderId="0" applyNumberFormat="0" applyBorder="0" applyAlignment="0" applyProtection="0"/>
    <xf numFmtId="0" fontId="13" fillId="27" borderId="0" applyNumberFormat="0" applyBorder="0" applyAlignment="0" applyProtection="0"/>
    <xf numFmtId="0" fontId="12" fillId="4" borderId="0" applyNumberFormat="0" applyBorder="0" applyAlignment="0" applyProtection="0"/>
    <xf numFmtId="0" fontId="8" fillId="13" borderId="0" applyNumberFormat="0" applyBorder="0" applyAlignment="0" applyProtection="0"/>
    <xf numFmtId="0" fontId="12" fillId="4" borderId="0" applyNumberFormat="0" applyBorder="0" applyAlignment="0" applyProtection="0"/>
    <xf numFmtId="0" fontId="13" fillId="40" borderId="0" applyNumberFormat="0" applyBorder="0" applyAlignment="0" applyProtection="0"/>
    <xf numFmtId="0" fontId="16" fillId="41" borderId="0" applyNumberFormat="0" applyBorder="0" applyAlignment="0" applyProtection="0"/>
    <xf numFmtId="0" fontId="10" fillId="2" borderId="0" applyNumberFormat="0" applyBorder="0" applyAlignment="0" applyProtection="0"/>
    <xf numFmtId="0" fontId="16" fillId="4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184" fontId="44" fillId="0" borderId="0" applyFill="0" applyBorder="0" applyAlignment="0">
      <protection/>
    </xf>
    <xf numFmtId="0" fontId="45" fillId="37" borderId="0" applyNumberFormat="0" applyBorder="0" applyAlignment="0" applyProtection="0"/>
    <xf numFmtId="0" fontId="26" fillId="8" borderId="1" applyNumberFormat="0" applyAlignment="0" applyProtection="0"/>
    <xf numFmtId="0" fontId="46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4" borderId="0" applyNumberFormat="0" applyBorder="0" applyAlignment="0" applyProtection="0"/>
    <xf numFmtId="0" fontId="47" fillId="0" borderId="0" applyProtection="0">
      <alignment vertical="center"/>
    </xf>
    <xf numFmtId="0" fontId="12" fillId="4" borderId="0" applyNumberFormat="0" applyBorder="0" applyAlignment="0" applyProtection="0"/>
    <xf numFmtId="41" fontId="20" fillId="0" borderId="0" applyFont="0" applyFill="0" applyBorder="0" applyAlignment="0" applyProtection="0"/>
    <xf numFmtId="0" fontId="36" fillId="0" borderId="0" applyFont="0" applyFill="0" applyBorder="0" applyAlignment="0" applyProtection="0"/>
    <xf numFmtId="186" fontId="43" fillId="0" borderId="0">
      <alignment/>
      <protection/>
    </xf>
    <xf numFmtId="183" fontId="20" fillId="0" borderId="0" applyFont="0" applyFill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180" fontId="43" fillId="0" borderId="0">
      <alignment/>
      <protection/>
    </xf>
    <xf numFmtId="0" fontId="10" fillId="2" borderId="0" applyNumberFormat="0" applyBorder="0" applyAlignment="0" applyProtection="0"/>
    <xf numFmtId="0" fontId="48" fillId="0" borderId="0" applyProtection="0">
      <alignment/>
    </xf>
    <xf numFmtId="179" fontId="43" fillId="0" borderId="0">
      <alignment/>
      <protection/>
    </xf>
    <xf numFmtId="0" fontId="10" fillId="13" borderId="0" applyNumberFormat="0" applyBorder="0" applyAlignment="0" applyProtection="0"/>
    <xf numFmtId="0" fontId="14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2" borderId="0" applyNumberFormat="0" applyBorder="0" applyAlignment="0" applyProtection="0"/>
    <xf numFmtId="2" fontId="48" fillId="0" borderId="0" applyProtection="0">
      <alignment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>
      <alignment/>
      <protection/>
    </xf>
    <xf numFmtId="0" fontId="24" fillId="0" borderId="4" applyNumberFormat="0" applyFill="0" applyAlignment="0" applyProtection="0"/>
    <xf numFmtId="0" fontId="10" fillId="2" borderId="0" applyNumberFormat="0" applyBorder="0" applyAlignment="0" applyProtection="0"/>
    <xf numFmtId="38" fontId="49" fillId="16" borderId="0" applyNumberFormat="0" applyBorder="0" applyAlignment="0" applyProtection="0"/>
    <xf numFmtId="0" fontId="50" fillId="0" borderId="11" applyNumberFormat="0" applyAlignment="0" applyProtection="0"/>
    <xf numFmtId="0" fontId="50" fillId="0" borderId="12">
      <alignment horizontal="left" vertical="center"/>
      <protection/>
    </xf>
    <xf numFmtId="0" fontId="51" fillId="0" borderId="13" applyNumberFormat="0" applyFill="0" applyAlignment="0" applyProtection="0"/>
    <xf numFmtId="0" fontId="52" fillId="0" borderId="0" applyProtection="0">
      <alignment/>
    </xf>
    <xf numFmtId="0" fontId="50" fillId="0" borderId="0" applyProtection="0">
      <alignment/>
    </xf>
    <xf numFmtId="10" fontId="49" fillId="8" borderId="14" applyNumberFormat="0" applyBorder="0" applyAlignment="0" applyProtection="0"/>
    <xf numFmtId="0" fontId="12" fillId="4" borderId="0" applyNumberFormat="0" applyBorder="0" applyAlignment="0" applyProtection="0"/>
    <xf numFmtId="0" fontId="11" fillId="5" borderId="1" applyNumberFormat="0" applyAlignment="0" applyProtection="0"/>
    <xf numFmtId="0" fontId="27" fillId="17" borderId="7" applyNumberFormat="0" applyAlignment="0" applyProtection="0"/>
    <xf numFmtId="0" fontId="28" fillId="0" borderId="8" applyNumberFormat="0" applyFill="0" applyAlignment="0" applyProtection="0"/>
    <xf numFmtId="9" fontId="53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13" borderId="0" applyNumberFormat="0" applyBorder="0" applyAlignment="0" applyProtection="0"/>
    <xf numFmtId="37" fontId="54" fillId="0" borderId="0">
      <alignment/>
      <protection/>
    </xf>
    <xf numFmtId="0" fontId="55" fillId="0" borderId="0">
      <alignment/>
      <protection/>
    </xf>
    <xf numFmtId="0" fontId="12" fillId="4" borderId="0" applyNumberFormat="0" applyBorder="0" applyAlignment="0" applyProtection="0"/>
    <xf numFmtId="0" fontId="56" fillId="0" borderId="0">
      <alignment/>
      <protection/>
    </xf>
    <xf numFmtId="0" fontId="10" fillId="2" borderId="0" applyNumberFormat="0" applyBorder="0" applyAlignment="0" applyProtection="0"/>
    <xf numFmtId="0" fontId="9" fillId="11" borderId="2" applyNumberFormat="0" applyFont="0" applyAlignment="0" applyProtection="0"/>
    <xf numFmtId="0" fontId="12" fillId="4" borderId="0" applyNumberFormat="0" applyBorder="0" applyAlignment="0" applyProtection="0"/>
    <xf numFmtId="0" fontId="25" fillId="8" borderId="6" applyNumberFormat="0" applyAlignment="0" applyProtection="0"/>
    <xf numFmtId="10" fontId="2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1" fontId="20" fillId="0" borderId="0">
      <alignment/>
      <protection/>
    </xf>
    <xf numFmtId="0" fontId="4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5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8" fillId="0" borderId="15" applyProtection="0">
      <alignment/>
    </xf>
    <xf numFmtId="0" fontId="19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10" fillId="13" borderId="0" applyNumberFormat="0" applyBorder="0" applyAlignment="0" applyProtection="0"/>
    <xf numFmtId="9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3" applyNumberFormat="0" applyFill="0" applyAlignment="0" applyProtection="0"/>
    <xf numFmtId="0" fontId="8" fillId="13" borderId="0" applyNumberFormat="0" applyBorder="0" applyAlignment="0" applyProtection="0"/>
    <xf numFmtId="0" fontId="10" fillId="2" borderId="0" applyNumberFormat="0" applyBorder="0" applyAlignment="0" applyProtection="0"/>
    <xf numFmtId="0" fontId="18" fillId="0" borderId="5" applyNumberFormat="0" applyFill="0" applyAlignment="0" applyProtection="0"/>
    <xf numFmtId="0" fontId="10" fillId="2" borderId="0" applyNumberFormat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21" fillId="0" borderId="0">
      <alignment horizontal="centerContinuous" vertical="center"/>
      <protection/>
    </xf>
    <xf numFmtId="0" fontId="10" fillId="2" borderId="0" applyNumberFormat="0" applyBorder="0" applyAlignment="0" applyProtection="0"/>
    <xf numFmtId="0" fontId="37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12" fillId="4" borderId="0" applyNumberFormat="0" applyBorder="0" applyAlignment="0" applyProtection="0"/>
    <xf numFmtId="0" fontId="45" fillId="40" borderId="0" applyNumberFormat="0" applyBorder="0" applyAlignment="0" applyProtection="0"/>
    <xf numFmtId="0" fontId="12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2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2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45" fillId="3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39" fillId="43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5" fillId="37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28" fillId="0" borderId="8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Protection="0">
      <alignment vertical="center"/>
    </xf>
    <xf numFmtId="0" fontId="10" fillId="13" borderId="0" applyNumberFormat="0" applyBorder="0" applyAlignment="0" applyProtection="0"/>
    <xf numFmtId="0" fontId="12" fillId="4" borderId="0" applyNumberFormat="0" applyBorder="0" applyAlignment="0" applyProtection="0"/>
    <xf numFmtId="0" fontId="5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42" fillId="4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" borderId="0" applyNumberFormat="0" applyBorder="0" applyAlignment="0" applyProtection="0"/>
    <xf numFmtId="0" fontId="10" fillId="13" borderId="0" applyNumberFormat="0" applyBorder="0" applyAlignment="0" applyProtection="0"/>
    <xf numFmtId="0" fontId="37" fillId="2" borderId="0" applyNumberFormat="0" applyBorder="0" applyAlignment="0" applyProtection="0"/>
    <xf numFmtId="43" fontId="2" fillId="0" borderId="0" applyFont="0" applyFill="0" applyBorder="0" applyAlignment="0" applyProtection="0"/>
    <xf numFmtId="0" fontId="45" fillId="37" borderId="0" applyNumberFormat="0" applyBorder="0" applyAlignment="0" applyProtection="0"/>
    <xf numFmtId="0" fontId="14" fillId="18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3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3" fillId="13" borderId="0" applyNumberFormat="0" applyBorder="0" applyAlignment="0" applyProtection="0"/>
    <xf numFmtId="0" fontId="3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1" fillId="4" borderId="0" applyNumberFormat="0" applyBorder="0" applyAlignment="0" applyProtection="0"/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0" fillId="0" borderId="0">
      <alignment/>
      <protection/>
    </xf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2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" fillId="11" borderId="2" applyNumberFormat="0" applyFont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45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37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6" fillId="0" borderId="0" applyFont="0" applyFill="0" applyBorder="0" applyAlignment="0" applyProtection="0"/>
    <xf numFmtId="0" fontId="10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2" fillId="6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42" fillId="6" borderId="0" applyNumberFormat="0" applyBorder="0" applyAlignment="0" applyProtection="0"/>
    <xf numFmtId="0" fontId="3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2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>
      <alignment/>
      <protection/>
    </xf>
    <xf numFmtId="0" fontId="12" fillId="4" borderId="0" applyNumberFormat="0" applyBorder="0" applyAlignment="0" applyProtection="0"/>
    <xf numFmtId="0" fontId="2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2" fillId="4" borderId="0" applyNumberFormat="0" applyBorder="0" applyAlignment="0" applyProtection="0"/>
    <xf numFmtId="0" fontId="9" fillId="0" borderId="0">
      <alignment vertical="center"/>
      <protection/>
    </xf>
    <xf numFmtId="0" fontId="12" fillId="4" borderId="0" applyNumberFormat="0" applyBorder="0" applyAlignment="0" applyProtection="0"/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2" fillId="4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4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34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Protection="0">
      <alignment vertical="center"/>
    </xf>
    <xf numFmtId="0" fontId="6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3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2" fillId="6" borderId="0" applyNumberFormat="0" applyBorder="0" applyAlignment="0" applyProtection="0"/>
    <xf numFmtId="0" fontId="12" fillId="4" borderId="0" applyNumberFormat="0" applyBorder="0" applyAlignment="0" applyProtection="0"/>
    <xf numFmtId="1" fontId="1" fillId="0" borderId="14">
      <alignment vertical="center"/>
      <protection locked="0"/>
    </xf>
    <xf numFmtId="0" fontId="12" fillId="4" borderId="0" applyNumberFormat="0" applyBorder="0" applyAlignment="0" applyProtection="0"/>
    <xf numFmtId="0" fontId="42" fillId="4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4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2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5" fillId="16" borderId="6" applyNumberFormat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188" fontId="3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2" fillId="4" borderId="0" applyNumberFormat="0" applyBorder="0" applyAlignment="0" applyProtection="0"/>
    <xf numFmtId="43" fontId="2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82" fontId="58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9" fillId="0" borderId="9" applyNumberFormat="0" applyFill="0" applyAlignment="0" applyProtection="0"/>
    <xf numFmtId="185" fontId="58" fillId="0" borderId="0" applyFont="0" applyFill="0" applyBorder="0" applyAlignment="0" applyProtection="0"/>
    <xf numFmtId="0" fontId="26" fillId="16" borderId="1" applyNumberFormat="0" applyAlignment="0" applyProtection="0"/>
    <xf numFmtId="0" fontId="22" fillId="0" borderId="0" applyNumberFormat="0" applyFill="0" applyBorder="0" applyAlignment="0" applyProtection="0"/>
    <xf numFmtId="181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43" fillId="0" borderId="0">
      <alignment/>
      <protection/>
    </xf>
    <xf numFmtId="43" fontId="4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3" fillId="0" borderId="0">
      <alignment/>
      <protection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1" fillId="5" borderId="1" applyNumberFormat="0" applyAlignment="0" applyProtection="0"/>
    <xf numFmtId="0" fontId="63" fillId="0" borderId="0">
      <alignment/>
      <protection/>
    </xf>
    <xf numFmtId="187" fontId="1" fillId="0" borderId="14">
      <alignment vertical="center"/>
      <protection locked="0"/>
    </xf>
    <xf numFmtId="0" fontId="20" fillId="0" borderId="0">
      <alignment/>
      <protection/>
    </xf>
    <xf numFmtId="0" fontId="64" fillId="0" borderId="0">
      <alignment/>
      <protection/>
    </xf>
  </cellStyleXfs>
  <cellXfs count="115">
    <xf numFmtId="0" fontId="0" fillId="0" borderId="0" xfId="0" applyAlignment="1">
      <alignment/>
    </xf>
    <xf numFmtId="0" fontId="2" fillId="0" borderId="0" xfId="533" applyFont="1">
      <alignment/>
      <protection/>
    </xf>
    <xf numFmtId="0" fontId="0" fillId="0" borderId="0" xfId="533">
      <alignment/>
      <protection/>
    </xf>
    <xf numFmtId="0" fontId="3" fillId="0" borderId="0" xfId="533" applyFont="1" applyAlignment="1">
      <alignment/>
      <protection/>
    </xf>
    <xf numFmtId="0" fontId="4" fillId="0" borderId="0" xfId="166" applyFont="1" applyAlignment="1">
      <alignment horizontal="center" vertical="center"/>
      <protection/>
    </xf>
    <xf numFmtId="0" fontId="5" fillId="0" borderId="0" xfId="166" applyFont="1" applyBorder="1" applyAlignment="1">
      <alignment horizontal="right"/>
      <protection/>
    </xf>
    <xf numFmtId="0" fontId="2" fillId="0" borderId="14" xfId="533" applyFont="1" applyBorder="1" applyAlignment="1">
      <alignment horizontal="center" vertical="center"/>
      <protection/>
    </xf>
    <xf numFmtId="0" fontId="2" fillId="0" borderId="14" xfId="533" applyFont="1" applyBorder="1" applyAlignment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533" applyBorder="1">
      <alignment/>
      <protection/>
    </xf>
    <xf numFmtId="0" fontId="2" fillId="0" borderId="14" xfId="533" applyFont="1" applyBorder="1" applyAlignment="1">
      <alignment vertical="center"/>
      <protection/>
    </xf>
    <xf numFmtId="189" fontId="0" fillId="0" borderId="14" xfId="533" applyNumberFormat="1" applyBorder="1" applyAlignment="1">
      <alignment horizont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14" xfId="166" applyNumberFormat="1" applyFont="1" applyBorder="1" applyAlignment="1">
      <alignment horizontal="center" vertical="center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166">
      <alignment/>
      <protection/>
    </xf>
    <xf numFmtId="0" fontId="4" fillId="0" borderId="0" xfId="166" applyFont="1" applyAlignment="1">
      <alignment vertical="center"/>
      <protection/>
    </xf>
    <xf numFmtId="0" fontId="5" fillId="0" borderId="0" xfId="166" applyFont="1">
      <alignment/>
      <protection/>
    </xf>
    <xf numFmtId="0" fontId="5" fillId="0" borderId="0" xfId="166" applyFont="1" applyAlignment="1">
      <alignment horizontal="right"/>
      <protection/>
    </xf>
    <xf numFmtId="0" fontId="5" fillId="0" borderId="14" xfId="166" applyFont="1" applyBorder="1" applyAlignment="1">
      <alignment horizontal="center" vertical="center" wrapText="1"/>
      <protection/>
    </xf>
    <xf numFmtId="0" fontId="5" fillId="0" borderId="14" xfId="166" applyFont="1" applyBorder="1" applyAlignment="1">
      <alignment horizontal="center" vertical="center"/>
      <protection/>
    </xf>
    <xf numFmtId="0" fontId="2" fillId="0" borderId="0" xfId="166" applyBorder="1">
      <alignment/>
      <protection/>
    </xf>
    <xf numFmtId="0" fontId="5" fillId="0" borderId="0" xfId="166" applyFont="1" applyBorder="1" applyAlignment="1">
      <alignment horizontal="center" vertical="center" wrapText="1"/>
      <protection/>
    </xf>
    <xf numFmtId="0" fontId="5" fillId="0" borderId="0" xfId="166" applyFont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89" fontId="6" fillId="0" borderId="0" xfId="0" applyNumberFormat="1" applyFont="1" applyFill="1" applyAlignment="1" applyProtection="1">
      <alignment horizontal="centerContinuous" vertical="top"/>
      <protection/>
    </xf>
    <xf numFmtId="189" fontId="2" fillId="0" borderId="0" xfId="0" applyNumberFormat="1" applyFont="1" applyFill="1" applyAlignment="1">
      <alignment horizontal="right"/>
    </xf>
    <xf numFmtId="189" fontId="2" fillId="0" borderId="14" xfId="0" applyNumberFormat="1" applyFont="1" applyFill="1" applyBorder="1" applyAlignment="1">
      <alignment horizontal="centerContinuous" vertical="center"/>
    </xf>
    <xf numFmtId="189" fontId="67" fillId="0" borderId="14" xfId="0" applyNumberFormat="1" applyFont="1" applyFill="1" applyBorder="1" applyAlignment="1">
      <alignment horizontal="center" vertical="center"/>
    </xf>
    <xf numFmtId="189" fontId="7" fillId="0" borderId="0" xfId="0" applyNumberFormat="1" applyFont="1" applyFill="1" applyAlignment="1">
      <alignment horizontal="center" vertical="center"/>
    </xf>
    <xf numFmtId="189" fontId="3" fillId="0" borderId="0" xfId="0" applyNumberFormat="1" applyFont="1" applyAlignment="1">
      <alignment/>
    </xf>
    <xf numFmtId="189" fontId="2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189" fontId="2" fillId="0" borderId="14" xfId="0" applyNumberFormat="1" applyFont="1" applyFill="1" applyBorder="1" applyAlignment="1" applyProtection="1">
      <alignment horizontal="left" vertical="center"/>
      <protection/>
    </xf>
    <xf numFmtId="189" fontId="7" fillId="0" borderId="14" xfId="0" applyNumberFormat="1" applyFont="1" applyFill="1" applyBorder="1" applyAlignment="1">
      <alignment horizontal="center" vertical="center"/>
    </xf>
    <xf numFmtId="189" fontId="6" fillId="0" borderId="0" xfId="0" applyNumberFormat="1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89" fontId="2" fillId="0" borderId="14" xfId="0" applyNumberFormat="1" applyFont="1" applyFill="1" applyBorder="1" applyAlignment="1">
      <alignment horizontal="left" vertical="center"/>
    </xf>
    <xf numFmtId="189" fontId="2" fillId="0" borderId="14" xfId="0" applyNumberFormat="1" applyFont="1" applyFill="1" applyBorder="1" applyAlignment="1">
      <alignment horizont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vertical="center"/>
    </xf>
    <xf numFmtId="189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18" xfId="0" applyNumberFormat="1" applyFont="1" applyFill="1" applyBorder="1" applyAlignment="1" applyProtection="1">
      <alignment horizontal="left" vertical="center" wrapText="1"/>
      <protection/>
    </xf>
    <xf numFmtId="18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189" fontId="2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18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2" fontId="7" fillId="0" borderId="0" xfId="0" applyNumberFormat="1" applyFont="1" applyFill="1" applyAlignment="1">
      <alignment horizontal="center" vertical="center"/>
    </xf>
    <xf numFmtId="189" fontId="7" fillId="0" borderId="0" xfId="0" applyNumberFormat="1" applyFont="1" applyFill="1" applyAlignment="1">
      <alignment horizontal="right" vertical="top"/>
    </xf>
    <xf numFmtId="0" fontId="7" fillId="0" borderId="0" xfId="0" applyNumberFormat="1" applyFont="1" applyFill="1" applyAlignment="1">
      <alignment horizontal="right" vertical="top"/>
    </xf>
    <xf numFmtId="192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189" fontId="2" fillId="0" borderId="14" xfId="0" applyNumberFormat="1" applyFont="1" applyFill="1" applyBorder="1" applyAlignment="1">
      <alignment horizontal="center" vertical="center"/>
    </xf>
    <xf numFmtId="18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2" fontId="7" fillId="0" borderId="0" xfId="0" applyNumberFormat="1" applyFont="1" applyFill="1" applyAlignment="1">
      <alignment vertical="center"/>
    </xf>
    <xf numFmtId="193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3" fontId="2" fillId="0" borderId="0" xfId="0" applyNumberFormat="1" applyFont="1" applyFill="1" applyAlignment="1" applyProtection="1">
      <alignment horizontal="right"/>
      <protection/>
    </xf>
    <xf numFmtId="193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18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7" fillId="0" borderId="14" xfId="0" applyNumberFormat="1" applyFont="1" applyFill="1" applyBorder="1" applyAlignment="1">
      <alignment vertical="center"/>
    </xf>
    <xf numFmtId="193" fontId="0" fillId="0" borderId="16" xfId="0" applyNumberFormat="1" applyFont="1" applyFill="1" applyBorder="1" applyAlignment="1" applyProtection="1">
      <alignment vertical="center" wrapText="1"/>
      <protection/>
    </xf>
    <xf numFmtId="192" fontId="0" fillId="0" borderId="16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Continuous" vertical="top"/>
    </xf>
    <xf numFmtId="193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189" fontId="2" fillId="0" borderId="14" xfId="0" applyNumberFormat="1" applyFont="1" applyFill="1" applyBorder="1" applyAlignment="1">
      <alignment wrapText="1"/>
    </xf>
    <xf numFmtId="191" fontId="7" fillId="0" borderId="0" xfId="0" applyNumberFormat="1" applyFont="1" applyFill="1" applyAlignment="1">
      <alignment vertical="center"/>
    </xf>
  </cellXfs>
  <cellStyles count="837">
    <cellStyle name="Normal" xfId="0"/>
    <cellStyle name="Currency [0]" xfId="15"/>
    <cellStyle name="差_gdp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好_34青海" xfId="25"/>
    <cellStyle name="差_30云南_1_财力性转移支付2010年预算参考数" xfId="26"/>
    <cellStyle name="差_县市旗测算20080508" xfId="27"/>
    <cellStyle name="好_人员工资和公用经费3" xfId="28"/>
    <cellStyle name="Comma [0]" xfId="29"/>
    <cellStyle name="Accent2 - 40%" xfId="30"/>
    <cellStyle name="差_自行调整差异系数顺序" xfId="31"/>
    <cellStyle name="20% - Accent4" xfId="32"/>
    <cellStyle name="40% - 强调文字颜色 3" xfId="33"/>
    <cellStyle name="好_分析缺口率_财力性转移支付2010年预算参考数" xfId="34"/>
    <cellStyle name="差" xfId="35"/>
    <cellStyle name="Comma" xfId="36"/>
    <cellStyle name="差_市辖区测算-新科目（20080626）" xfId="37"/>
    <cellStyle name="60% - 强调文字颜色 3" xfId="38"/>
    <cellStyle name="Hyperlink" xfId="39"/>
    <cellStyle name="差_缺口县区测算(财政部标准)" xfId="40"/>
    <cellStyle name="Accent2 - 60%" xfId="41"/>
    <cellStyle name="好_县市旗测算20080508_县市旗测算-新科目（含人口规模效应）" xfId="42"/>
    <cellStyle name="Percent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_ET_STYLE_NoName_00_" xfId="53"/>
    <cellStyle name="常规 5 2" xfId="54"/>
    <cellStyle name="标题" xfId="55"/>
    <cellStyle name="差_2006年28四川" xfId="56"/>
    <cellStyle name="解释性文本" xfId="57"/>
    <cellStyle name="标题 1" xfId="58"/>
    <cellStyle name="百分比 4" xfId="59"/>
    <cellStyle name="差_测算结果汇总_财力性转移支付2010年预算参考数" xfId="60"/>
    <cellStyle name="标题 2" xfId="61"/>
    <cellStyle name="百分比 5" xfId="62"/>
    <cellStyle name="差_核定人数下发表" xfId="63"/>
    <cellStyle name="差_农林水和城市维护标准支出20080505－县区合计_财力性转移支付2010年预算参考数" xfId="64"/>
    <cellStyle name="差_测算结果_财力性转移支付2010年预算参考数" xfId="65"/>
    <cellStyle name="60% - 强调文字颜色 1" xfId="66"/>
    <cellStyle name="好_汇总表_财力性转移支付2010年预算参考数" xfId="67"/>
    <cellStyle name="标题 3" xfId="68"/>
    <cellStyle name="60% - 强调文字颜色 4" xfId="69"/>
    <cellStyle name="输出" xfId="70"/>
    <cellStyle name="Input" xfId="71"/>
    <cellStyle name="常规 26" xfId="72"/>
    <cellStyle name="计算" xfId="73"/>
    <cellStyle name="检查单元格" xfId="74"/>
    <cellStyle name="差_2007一般预算支出口径剔除表" xfId="75"/>
    <cellStyle name="40% - 强调文字颜色 4 2" xfId="76"/>
    <cellStyle name="20% - 强调文字颜色 6" xfId="77"/>
    <cellStyle name="好_县市旗测算-新科目（20080626）_不含人员经费系数_财力性转移支付2010年预算参考数" xfId="78"/>
    <cellStyle name="Currency [0]" xfId="79"/>
    <cellStyle name="好_数据--基础数据--预算组--2015年人代会预算部分--2015.01.20--人代会前第6稿--按姚局意见改--调市级项级明细" xfId="80"/>
    <cellStyle name="强调文字颜色 2" xfId="81"/>
    <cellStyle name="链接单元格" xfId="82"/>
    <cellStyle name="好_云南 缺口县区测算(地方填报)" xfId="83"/>
    <cellStyle name="汇总" xfId="84"/>
    <cellStyle name="差_Book2" xfId="85"/>
    <cellStyle name="好_市辖区测算-新科目（20080626）_财力性转移支付2010年预算参考数" xfId="86"/>
    <cellStyle name="好" xfId="87"/>
    <cellStyle name="差_平邑_财力性转移支付2010年预算参考数" xfId="88"/>
    <cellStyle name="千位[0]_(人代会用)" xfId="89"/>
    <cellStyle name="Heading 3" xfId="90"/>
    <cellStyle name="差_教育(按照总人口测算）—20080416_县市旗测算-新科目（含人口规模效应）_财力性转移支付2010年预算参考数" xfId="91"/>
    <cellStyle name="适中" xfId="92"/>
    <cellStyle name="20% - 强调文字颜色 5" xfId="93"/>
    <cellStyle name="强调文字颜色 1" xfId="94"/>
    <cellStyle name="差_行政（人员）_县市旗测算-新科目（含人口规模效应）" xfId="95"/>
    <cellStyle name="20% - 强调文字颜色 1" xfId="96"/>
    <cellStyle name="20% - Accent2" xfId="97"/>
    <cellStyle name="40% - 强调文字颜色 1" xfId="98"/>
    <cellStyle name="差_县市旗测算-新科目（20080626）_不含人员经费系数" xfId="99"/>
    <cellStyle name="好_同德_财力性转移支付2010年预算参考数" xfId="100"/>
    <cellStyle name="好_市辖区测算20080510_县市旗测算-新科目（含人口规模效应）_财力性转移支付2010年预算参考数" xfId="101"/>
    <cellStyle name="20% - 强调文字颜色 2" xfId="102"/>
    <cellStyle name="差_县市旗测算-新科目（20080626）_民生政策最低支出需求" xfId="103"/>
    <cellStyle name="好_行政公检法测算_县市旗测算-新科目（含人口规模效应）_财力性转移支付2010年预算参考数" xfId="104"/>
    <cellStyle name="20% - Accent3" xfId="105"/>
    <cellStyle name="40% - 强调文字颜色 2" xfId="106"/>
    <cellStyle name="千位分隔[0] 2" xfId="107"/>
    <cellStyle name="差_教育(按照总人口测算）—20080416_不含人员经费系数_财力性转移支付2010年预算参考数" xfId="108"/>
    <cellStyle name="强调文字颜色 3" xfId="109"/>
    <cellStyle name="强调文字颜色 4" xfId="110"/>
    <cellStyle name="差_2006年34青海_财力性转移支付2010年预算参考数" xfId="111"/>
    <cellStyle name="差_其他部门(按照总人口测算）—20080416_不含人员经费系数_财力性转移支付2010年预算参考数" xfId="112"/>
    <cellStyle name="20% - 强调文字颜色 4" xfId="113"/>
    <cellStyle name="好_11大理_财力性转移支付2010年预算参考数" xfId="114"/>
    <cellStyle name="20% - Accent5" xfId="115"/>
    <cellStyle name="40% - 强调文字颜色 4" xfId="116"/>
    <cellStyle name="强调文字颜色 5" xfId="117"/>
    <cellStyle name="差_行政公检法测算_县市旗测算-新科目（含人口规模效应）" xfId="118"/>
    <cellStyle name="好_县市旗测算-新科目（20080626）_民生政策最低支出需求" xfId="119"/>
    <cellStyle name="差_其他部门(按照总人口测算）—20080416_县市旗测算-新科目（含人口规模效应）_财力性转移支付2010年预算参考数" xfId="120"/>
    <cellStyle name="20% - Accent6" xfId="121"/>
    <cellStyle name="差_2006年30云南" xfId="122"/>
    <cellStyle name="?鹎%U龡&amp;H齲_x0001_C铣_x0014__x0007__x0001__x0001_" xfId="123"/>
    <cellStyle name="40% - 强调文字颜色 5" xfId="124"/>
    <cellStyle name="差_行政(燃修费)_民生政策最低支出需求" xfId="125"/>
    <cellStyle name="差_分县成本差异系数_民生政策最低支出需求_财力性转移支付2010年预算参考数" xfId="126"/>
    <cellStyle name="差_市辖区测算20080510_民生政策最低支出需求_财力性转移支付2010年预算参考数" xfId="127"/>
    <cellStyle name="60% - 强调文字颜色 5" xfId="128"/>
    <cellStyle name="差_2006年全省财力计算表（中央、决算）" xfId="129"/>
    <cellStyle name="好_成本差异系数" xfId="130"/>
    <cellStyle name="强调文字颜色 6" xfId="131"/>
    <cellStyle name="差_2_财力性转移支付2010年预算参考数" xfId="132"/>
    <cellStyle name="40% - 强调文字颜色 6" xfId="133"/>
    <cellStyle name="60% - 强调文字颜色 6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好_第五部分(才淼、饶永宏）" xfId="165"/>
    <cellStyle name="常规_附件 5 " xfId="166"/>
    <cellStyle name="40% - Accent6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40% - 强调文字颜色 6 2" xfId="172"/>
    <cellStyle name="差_行政公检法测算_不含人员经费系数" xfId="173"/>
    <cellStyle name="常规 4_2008年横排表0721" xfId="174"/>
    <cellStyle name="差_03昭通" xfId="175"/>
    <cellStyle name="差_行政公检法测算_不含人员经费系数_财力性转移支付2010年预算参考数" xfId="176"/>
    <cellStyle name="强调 2" xfId="177"/>
    <cellStyle name="60% - Accent1" xfId="178"/>
    <cellStyle name="Comma_1995" xfId="179"/>
    <cellStyle name="差_同德" xfId="180"/>
    <cellStyle name="常规 2 2" xfId="181"/>
    <cellStyle name="强调 3" xfId="182"/>
    <cellStyle name="60% - Accent2" xfId="183"/>
    <cellStyle name="差_市辖区测算20080510_县市旗测算-新科目（含人口规模效应）_财力性转移支付2010年预算参考数" xfId="184"/>
    <cellStyle name="常规 2 3" xfId="185"/>
    <cellStyle name="60% - Accent3" xfId="186"/>
    <cellStyle name="常规 2 4" xfId="187"/>
    <cellStyle name="60% - Accent4" xfId="188"/>
    <cellStyle name="差_县区合并测算20080421_县市旗测算-新科目（含人口规模效应）_财力性转移支付2010年预算参考数" xfId="189"/>
    <cellStyle name="强调文字颜色 4 2" xfId="190"/>
    <cellStyle name="60% - Accent5" xfId="191"/>
    <cellStyle name="好_检验表" xfId="192"/>
    <cellStyle name="60% - Accent6" xfId="193"/>
    <cellStyle name="Heading 4" xfId="194"/>
    <cellStyle name="콤마 [0]_BOILER-CO1" xfId="195"/>
    <cellStyle name="好_县市旗测算-新科目（20080627）_财力性转移支付2010年预算参考数" xfId="196"/>
    <cellStyle name="好_市辖区测算-新科目（20080626）_县市旗测算-新科目（含人口规模效应）_财力性转移支付2010年预算参考数" xfId="197"/>
    <cellStyle name="好_2008年预计支出与2007年对比" xfId="198"/>
    <cellStyle name="60% - 强调文字颜色 1 2" xfId="199"/>
    <cellStyle name="好_县市旗测算20080508_不含人员经费系数_财力性转移支付2010年预算参考数" xfId="200"/>
    <cellStyle name="好_社保处下达区县2015年指标（第二批）" xfId="201"/>
    <cellStyle name="60% - 强调文字颜色 2 2" xfId="202"/>
    <cellStyle name="差_34青海_财力性转移支付2010年预算参考数" xfId="203"/>
    <cellStyle name="常规 5" xfId="204"/>
    <cellStyle name="差_文体广播事业(按照总人口测算）—20080416_民生政策最低支出需求_财力性转移支付2010年预算参考数" xfId="205"/>
    <cellStyle name="60% - 强调文字颜色 3 2" xfId="206"/>
    <cellStyle name="60% - 强调文字颜色 4 2" xfId="207"/>
    <cellStyle name="Neutral" xfId="208"/>
    <cellStyle name="差_行政公检法测算_民生政策最低支出需求_财力性转移支付2010年预算参考数" xfId="209"/>
    <cellStyle name="60% - 强调文字颜色 5 2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差_人员工资和公用经费3" xfId="216"/>
    <cellStyle name="好_农林水和城市维护标准支出20080505－县区合计_县市旗测算-新科目（含人口规模效应）_财力性转移支付2010年预算参考数" xfId="217"/>
    <cellStyle name="Accent1_2006年33甘肃" xfId="218"/>
    <cellStyle name="Accent2" xfId="219"/>
    <cellStyle name="Accent2 - 20%" xfId="220"/>
    <cellStyle name="Accent2_2006年33甘肃" xfId="221"/>
    <cellStyle name="Accent3" xfId="222"/>
    <cellStyle name="Accent3 - 20%" xfId="223"/>
    <cellStyle name="差_县市旗测算20080508_民生政策最低支出需求_财力性转移支付2010年预算参考数" xfId="224"/>
    <cellStyle name="好_0502通海县" xfId="225"/>
    <cellStyle name="Accent3 - 40%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差_2006年22湖南_财力性转移支付2010年预算参考数" xfId="233"/>
    <cellStyle name="好_行政（人员）_不含人员经费系数" xfId="234"/>
    <cellStyle name="Accent4 - 20%" xfId="235"/>
    <cellStyle name="好_县市旗测算20080508_县市旗测算-新科目（含人口规模效应）_财力性转移支付2010年预算参考数" xfId="236"/>
    <cellStyle name="Accent4 - 40%" xfId="237"/>
    <cellStyle name="差_安徽 缺口县区测算(地方填报)1" xfId="238"/>
    <cellStyle name="好_行政(燃修费)" xfId="239"/>
    <cellStyle name="Accent4 - 60%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不含人员经费系数" xfId="254"/>
    <cellStyle name="差_07临沂" xfId="255"/>
    <cellStyle name="好_县区合并测算20080421_财力性转移支付2010年预算参考数" xfId="256"/>
    <cellStyle name="Accent6 - 40%" xfId="257"/>
    <cellStyle name="Accent6 - 60%" xfId="258"/>
    <cellStyle name="差_数据--基础数据--预算组--2015年人代会预算部分--2015.01.20--人代会前第6稿--按姚局意见改--调市级项级明细" xfId="259"/>
    <cellStyle name="Accent6_2006年33甘肃" xfId="260"/>
    <cellStyle name="Bad" xfId="261"/>
    <cellStyle name="好_缺口县区测算(按2007支出增长25%测算)" xfId="262"/>
    <cellStyle name="Calc Currency (0)" xfId="263"/>
    <cellStyle name="差_530623_2006年县级财政报表附表" xfId="264"/>
    <cellStyle name="Calculation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常规 13" xfId="277"/>
    <cellStyle name="Currency1" xfId="278"/>
    <cellStyle name="差_一般预算支出口径剔除表_财力性转移支付2010年预算参考数" xfId="279"/>
    <cellStyle name="Date" xfId="280"/>
    <cellStyle name="Dollar (zero dec)" xfId="281"/>
    <cellStyle name="差_1110洱源县" xfId="282"/>
    <cellStyle name="强调文字颜色 1 2" xfId="283"/>
    <cellStyle name="Explanatory Text" xfId="284"/>
    <cellStyle name="差_文体广播事业(按照总人口测算）—20080416_不含人员经费系数" xfId="285"/>
    <cellStyle name="Fixed" xfId="286"/>
    <cellStyle name="好_成本差异系数（含人口规模）_财力性转移支付2010年预算参考数" xfId="287"/>
    <cellStyle name="Good" xfId="288"/>
    <cellStyle name="常规 10" xfId="289"/>
    <cellStyle name="标题 2 2" xfId="290"/>
    <cellStyle name="差_行政公检法测算" xfId="291"/>
    <cellStyle name="Grey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检查单元格 2" xfId="301"/>
    <cellStyle name="Linked Cell" xfId="302"/>
    <cellStyle name="归盒啦_95" xfId="303"/>
    <cellStyle name="差_09黑龙江_财力性转移支付2010年预算参考数" xfId="304"/>
    <cellStyle name="好_2007年一般预算支出剔除_财力性转移支付2010年预算参考数" xfId="305"/>
    <cellStyle name="差_27重庆" xfId="306"/>
    <cellStyle name="no dec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差_缺口县区测算(按核定人数)_财力性转移支付2010年预算参考数" xfId="316"/>
    <cellStyle name="好_教育(按照总人口测算）—20080416" xfId="317"/>
    <cellStyle name="Percent_laroux" xfId="318"/>
    <cellStyle name="好_2008年一般预算支出预计" xfId="319"/>
    <cellStyle name="RowLevel_0" xfId="320"/>
    <cellStyle name="常规 2" xfId="321"/>
    <cellStyle name="Title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差_2007年收支情况及2008年收支预计表(汇总表)_财力性转移支付2010年预算参考数" xfId="331"/>
    <cellStyle name="好_教育(按照总人口测算）—20080416_县市旗测算-新科目（含人口规模效应）" xfId="332"/>
    <cellStyle name="标题 1 2" xfId="333"/>
    <cellStyle name="差_30云南" xfId="334"/>
    <cellStyle name="差_文体广播事业(按照总人口测算）—20080416_财力性转移支付2010年预算参考数" xfId="335"/>
    <cellStyle name="标题 3 2" xfId="336"/>
    <cellStyle name="差_农林水和城市维护标准支出20080505－县区合计_县市旗测算-新科目（含人口规模效应）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差_丽江汇总" xfId="343"/>
    <cellStyle name="表标题" xfId="344"/>
    <cellStyle name="差_缺口县区测算(财政部标准)_财力性转移支付2010年预算参考数" xfId="345"/>
    <cellStyle name="差 2" xfId="346"/>
    <cellStyle name="差_教育(按照总人口测算）—20080416_不含人员经费系数" xfId="347"/>
    <cellStyle name="差_2006年27重庆_财力性转移支付2010年预算参考数" xfId="348"/>
    <cellStyle name="差_00省级(打印)" xfId="349"/>
    <cellStyle name="差_文体广播事业(按照总人口测算）—20080416" xfId="350"/>
    <cellStyle name="差_0502通海县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分县成本差异系数_民生政策最低支出需求" xfId="361"/>
    <cellStyle name="差_市辖区测算20080510_民生政策最低支出需求" xfId="362"/>
    <cellStyle name="差_1_财力性转移支付2010年预算参考数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卫生(按照总人口测算）—20080416_县市旗测算-新科目（含人口规模效应）" xfId="381"/>
    <cellStyle name="差_2006年33甘肃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县区合并测算20080421_县市旗测算-新科目（含人口规模效应）" xfId="394"/>
    <cellStyle name="差_2008计算资料（8月5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核定" xfId="402"/>
    <cellStyle name="差_2008年支出调整" xfId="403"/>
    <cellStyle name="差_2008年支出调整_财力性转移支付2010年预算参考数" xfId="404"/>
    <cellStyle name="好_河南 缺口县区测算(地方填报)" xfId="405"/>
    <cellStyle name="差_2015年社会保险基金预算草案表样（报人大）" xfId="406"/>
    <cellStyle name="差_28四川" xfId="407"/>
    <cellStyle name="好_14安徽_财力性转移支付2010年预算参考数" xfId="408"/>
    <cellStyle name="差_2016年科目0114" xfId="409"/>
    <cellStyle name="差_2016人代会附表（2015-9-11）（姚局）-财经委" xfId="410"/>
    <cellStyle name="差_20河南" xfId="411"/>
    <cellStyle name="差_20河南_财力性转移支付2010年预算参考数" xfId="412"/>
    <cellStyle name="好_卫生部门" xfId="413"/>
    <cellStyle name="差_不含人员经费系数" xfId="414"/>
    <cellStyle name="好_530623_2006年县级财政报表附表" xfId="415"/>
    <cellStyle name="差_22湖南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强调文字颜色 2 2" xfId="423"/>
    <cellStyle name="差_文体广播事业(按照总人口测算）—20080416_民生政策最低支出需求" xfId="424"/>
    <cellStyle name="好_县市旗测算20080508_不含人员经费系数" xfId="425"/>
    <cellStyle name="差_34青海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市辖区测算-新科目（20080626）_民生政策最低支出需求_财力性转移支付2010年预算参考数" xfId="453"/>
    <cellStyle name="差_第五部分(才淼、饶永宏）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行政(燃修费)" xfId="468"/>
    <cellStyle name="差_行政(燃修费)_不含人员经费系数" xfId="469"/>
    <cellStyle name="差_行政(燃修费)_不含人员经费系数_财力性转移支付2010年预算参考数" xfId="470"/>
    <cellStyle name="好_县市旗测算-新科目（20080626）" xfId="471"/>
    <cellStyle name="差_行政(燃修费)_财力性转移支付2010年预算参考数" xfId="472"/>
    <cellStyle name="差_行政(燃修费)_民生政策最低支出需求_财力性转移支付2010年预算参考数" xfId="473"/>
    <cellStyle name="差_行政(燃修费)_县市旗测算-新科目（含人口规模效应）" xfId="474"/>
    <cellStyle name="好_文体广播部门" xfId="475"/>
    <cellStyle name="常规 11_财力性转移支付2009年预算参考数" xfId="476"/>
    <cellStyle name="差_行政(燃修费)_县市旗测算-新科目（含人口规模效应）_财力性转移支付2010年预算参考数" xfId="477"/>
    <cellStyle name="差_行政（人员）" xfId="478"/>
    <cellStyle name="好_文体广播事业(按照总人口测算）—20080416_不含人员经费系数_财力性转移支付2010年预算参考数" xfId="479"/>
    <cellStyle name="好_1110洱源县_财力性转移支付2010年预算参考数" xfId="480"/>
    <cellStyle name="差_行政（人员）_不含人员经费系数" xfId="481"/>
    <cellStyle name="差_行政（人员）_不含人员经费系数_财力性转移支付2010年预算参考数" xfId="482"/>
    <cellStyle name="差_行政（人员）_财力性转移支付2010年预算参考数" xfId="483"/>
    <cellStyle name="常规 2_004-2010年增消两税返还情况表" xfId="484"/>
    <cellStyle name="差_缺口县区测算(按核定人数)" xfId="485"/>
    <cellStyle name="好_其他部门(按照总人口测算）—20080416_不含人员经费系数_财力性转移支付2010年预算参考数" xfId="486"/>
    <cellStyle name="好_34青海_1_财力性转移支付2010年预算参考数" xfId="487"/>
    <cellStyle name="差_行政（人员）_民生政策最低支出需求" xfId="488"/>
    <cellStyle name="差_行政（人员）_民生政策最低支出需求_财力性转移支付2010年预算参考数" xfId="489"/>
    <cellStyle name="差_行政（人员）_县市旗测算-新科目（含人口规模效应）_财力性转移支付2010年预算参考数" xfId="490"/>
    <cellStyle name="差_行政公检法测算_财力性转移支付2010年预算参考数" xfId="491"/>
    <cellStyle name="差_行政公检法测算_县市旗测算-新科目（含人口规模效应）_财力性转移支付2010年预算参考数" xfId="492"/>
    <cellStyle name="差_河南 缺口县区测算(地方填报)" xfId="493"/>
    <cellStyle name="差_河南 缺口县区测算(地方填报)_财力性转移支付2010年预算参考数" xfId="494"/>
    <cellStyle name="好_市辖区测算-新科目（20080626）_民生政策最低支出需求" xfId="495"/>
    <cellStyle name="差_河南 缺口县区测算(地方填报白)_财力性转移支付2010年预算参考数" xfId="496"/>
    <cellStyle name="好_2006年28四川_财力性转移支付2010年预算参考数" xfId="497"/>
    <cellStyle name="差_核定人数对比" xfId="498"/>
    <cellStyle name="差_核定人数对比_财力性转移支付2010年预算参考数" xfId="499"/>
    <cellStyle name="差_核定人数下发表_财力性转移支付2010年预算参考数" xfId="500"/>
    <cellStyle name="好_一般预算支出口径剔除表_财力性转移支付2010年预算参考数" xfId="501"/>
    <cellStyle name="差_汇总" xfId="502"/>
    <cellStyle name="差_卫生(按照总人口测算）—20080416_不含人员经费系数_财力性转移支付2010年预算参考数" xfId="503"/>
    <cellStyle name="好_一般预算支出口径剔除表" xfId="504"/>
    <cellStyle name="差_汇总_财力性转移支付2010年预算参考数" xfId="505"/>
    <cellStyle name="差_卫生(按照总人口测算）—20080416_不含人员经费系数" xfId="506"/>
    <cellStyle name="差_汇总表" xfId="507"/>
    <cellStyle name="差_汇总表4" xfId="508"/>
    <cellStyle name="差_县区合并测算20080421" xfId="509"/>
    <cellStyle name="差_汇总表4_财力性转移支付2010年预算参考数" xfId="510"/>
    <cellStyle name="差_县区合并测算20080421_财力性转移支付2010年预算参考数" xfId="511"/>
    <cellStyle name="注释 2" xfId="512"/>
    <cellStyle name="好_2006年27重庆" xfId="513"/>
    <cellStyle name="常规 6 2" xfId="514"/>
    <cellStyle name="差_汇总表提前告知区县" xfId="515"/>
    <cellStyle name="差_汇总-县级财政报表附表" xfId="516"/>
    <cellStyle name="分级显示行_1_13区汇总" xfId="517"/>
    <cellStyle name="常规 9" xfId="518"/>
    <cellStyle name="差_检验表" xfId="519"/>
    <cellStyle name="好_2007一般预算支出口径剔除表_财力性转移支付2010年预算参考数" xfId="520"/>
    <cellStyle name="差_教育(按照总人口测算）—20080416" xfId="521"/>
    <cellStyle name="差_教育(按照总人口测算）—20080416_财力性转移支付2010年预算参考数" xfId="522"/>
    <cellStyle name="差_教育(按照总人口测算）—20080416_民生政策最低支出需求" xfId="523"/>
    <cellStyle name="好_市辖区测算-新科目（20080626）_不含人员经费系数" xfId="524"/>
    <cellStyle name="差_教育(按照总人口测算）—20080416_民生政策最低支出需求_财力性转移支付2010年预算参考数" xfId="525"/>
    <cellStyle name="差_民生政策最低支出需求_财力性转移支付2010年预算参考数" xfId="526"/>
    <cellStyle name="差_教育(按照总人口测算）—20080416_县市旗测算-新科目（含人口规模效应）" xfId="527"/>
    <cellStyle name="差_民生政策最低支出需求" xfId="528"/>
    <cellStyle name="差_农林水和城市维护标准支出20080505－县区合计_不含人员经费系数" xfId="529"/>
    <cellStyle name="差_山东省民生支出标准" xfId="530"/>
    <cellStyle name="差_总人口" xfId="531"/>
    <cellStyle name="常规 18" xfId="532"/>
    <cellStyle name="常规 23" xfId="533"/>
    <cellStyle name="差_农林水和城市维护标准支出20080505－县区合计_不含人员经费系数_财力性转移支付2010年预算参考数" xfId="534"/>
    <cellStyle name="差_山东省民生支出标准_财力性转移支付2010年预算参考数" xfId="535"/>
    <cellStyle name="差_总人口_财力性转移支付2010年预算参考数" xfId="536"/>
    <cellStyle name="差_农林水和城市维护标准支出20080505－县区合计_民生政策最低支出需求" xfId="537"/>
    <cellStyle name="差_人员工资和公用经费2" xfId="538"/>
    <cellStyle name="差_卫生(按照总人口测算）—20080416_县市旗测算-新科目（含人口规模效应）_财力性转移支付2010年预算参考数" xfId="539"/>
    <cellStyle name="差_社保处下达区县2015年指标（第二批）" xfId="540"/>
    <cellStyle name="差_农林水和城市维护标准支出20080505－县区合计_民生政策最低支出需求_财力性转移支付2010年预算参考数" xfId="541"/>
    <cellStyle name="差_人员工资和公用经费2_财力性转移支付2010年预算参考数" xfId="542"/>
    <cellStyle name="差_农林水和城市维护标准支出20080505－县区合计_县市旗测算-新科目（含人口规模效应）_财力性转移支付2010年预算参考数" xfId="543"/>
    <cellStyle name="통화 [0]_BOILER-CO1" xfId="544"/>
    <cellStyle name="差_其他部门(按照总人口测算）—20080416" xfId="545"/>
    <cellStyle name="常规 17" xfId="546"/>
    <cellStyle name="常规 22" xfId="547"/>
    <cellStyle name="后继超级链接" xfId="548"/>
    <cellStyle name="好_缺口县区测算_财力性转移支付2010年预算参考数" xfId="549"/>
    <cellStyle name="好_教育(按照总人口测算）—20080416_民生政策最低支出需求_财力性转移支付2010年预算参考数" xfId="550"/>
    <cellStyle name="差_其他部门(按照总人口测算）—20080416_县市旗测算-新科目（含人口规模效应）" xfId="551"/>
    <cellStyle name="差_青海 缺口县区测算(地方填报)_财力性转移支付2010年预算参考数" xfId="552"/>
    <cellStyle name="差_市辖区测算-新科目（20080626）_县市旗测算-新科目（含人口规模效应）" xfId="553"/>
    <cellStyle name="差_县市旗测算-新科目（20080626）_民生政策最低支出需求_财力性转移支付2010年预算参考数" xfId="554"/>
    <cellStyle name="差_缺口县区测算" xfId="555"/>
    <cellStyle name="差_缺口县区测算（11.13）" xfId="556"/>
    <cellStyle name="差_危改资金测算_财力性转移支付2010年预算参考数" xfId="557"/>
    <cellStyle name="差_缺口县区测算（11.13）_财力性转移支付2010年预算参考数" xfId="558"/>
    <cellStyle name="好_总人口_财力性转移支付2010年预算参考数" xfId="559"/>
    <cellStyle name="常规 4" xfId="560"/>
    <cellStyle name="差_缺口县区测算(按2007支出增长25%测算)" xfId="561"/>
    <cellStyle name="差_缺口县区测算(按2007支出增长25%测算)_财力性转移支付2010年预算参考数" xfId="562"/>
    <cellStyle name="差_市辖区测算-新科目（20080626）_县市旗测算-新科目（含人口规模效应）_财力性转移支付2010年预算参考数" xfId="563"/>
    <cellStyle name="差_缺口县区测算_财力性转移支付2010年预算参考数" xfId="564"/>
    <cellStyle name="好_其他部门(按照总人口测算）—20080416_财力性转移支付2010年预算参考数" xfId="565"/>
    <cellStyle name="差_人员工资和公用经费" xfId="566"/>
    <cellStyle name="差_人员工资和公用经费_财力性转移支付2010年预算参考数" xfId="567"/>
    <cellStyle name="差_市辖区测算20080510_县市旗测算-新科目（含人口规模效应）" xfId="568"/>
    <cellStyle name="差_人员工资和公用经费3_财力性转移支付2010年预算参考数" xfId="569"/>
    <cellStyle name="差_市辖区测算-新科目（20080626）_不含人员经费系数" xfId="570"/>
    <cellStyle name="好_2008年支出调整" xfId="571"/>
    <cellStyle name="差_市辖区测算-新科目（20080626）_不含人员经费系数_财力性转移支付2010年预算参考数" xfId="572"/>
    <cellStyle name="差_市辖区测算-新科目（20080626）_财力性转移支付2010年预算参考数" xfId="573"/>
    <cellStyle name="差_市辖区测算-新科目（20080626）_民生政策最低支出需求" xfId="574"/>
    <cellStyle name="差_县区合并测算20080423(按照各省比重）_民生政策最低支出需求" xfId="575"/>
    <cellStyle name="常规 27" xfId="576"/>
    <cellStyle name="差_数据--基础数据--预算组--2015年人代会预算部分--2015.01.20--人代会前第6稿--按姚局意见改--调市级项级明细_区县政府预算公开整改--表" xfId="577"/>
    <cellStyle name="差_同德_财力性转移支付2010年预算参考数" xfId="578"/>
    <cellStyle name="差_县市旗测算20080508_不含人员经费系数_财力性转移支付2010年预算参考数" xfId="579"/>
    <cellStyle name="差_危改资金测算" xfId="580"/>
    <cellStyle name="差_卫生(按照总人口测算）—20080416" xfId="581"/>
    <cellStyle name="差_卫生(按照总人口测算）—20080416_财力性转移支付2010年预算参考数" xfId="582"/>
    <cellStyle name="差_卫生(按照总人口测算）—20080416_民生政策最低支出需求" xfId="583"/>
    <cellStyle name="差_县市旗测算-新科目（20080626）_不含人员经费系数_财力性转移支付2010年预算参考数" xfId="584"/>
    <cellStyle name="好_0605石屏县" xfId="585"/>
    <cellStyle name="好_市辖区测算20080510_不含人员经费系数" xfId="586"/>
    <cellStyle name="差_卫生(按照总人口测算）—20080416_民生政策最低支出需求_财力性转移支付2010年预算参考数" xfId="587"/>
    <cellStyle name="好_0605石屏县_财力性转移支付2010年预算参考数" xfId="588"/>
    <cellStyle name="差_卫生部门" xfId="589"/>
    <cellStyle name="好_文体广播事业(按照总人口测算）—20080416" xfId="590"/>
    <cellStyle name="差_卫生部门_财力性转移支付2010年预算参考数" xfId="591"/>
    <cellStyle name="好_M01-2(州市补助收入)" xfId="592"/>
    <cellStyle name="差_文体广播部门" xfId="593"/>
    <cellStyle name="差_文体广播事业(按照总人口测算）—20080416_不含人员经费系数_财力性转移支付2010年预算参考数" xfId="594"/>
    <cellStyle name="差_文体广播事业(按照总人口测算）—20080416_县市旗测算-新科目（含人口规模效应）" xfId="595"/>
    <cellStyle name="差_文体广播事业(按照总人口测算）—20080416_县市旗测算-新科目（含人口规模效应）_财力性转移支付2010年预算参考数" xfId="596"/>
    <cellStyle name="差_县区合并测算20080421_不含人员经费系数_财力性转移支付2010年预算参考数" xfId="597"/>
    <cellStyle name="差_县区合并测算20080421_不含人员经费系数" xfId="598"/>
    <cellStyle name="差_县区合并测算20080421_民生政策最低支出需求_财力性转移支付2010年预算参考数" xfId="599"/>
    <cellStyle name="差_县市旗测算-新科目（20080627）_县市旗测算-新科目（含人口规模效应）_财力性转移支付2010年预算参考数" xfId="600"/>
    <cellStyle name="差_县市旗测算-新科目（20080626）" xfId="601"/>
    <cellStyle name="差_县区合并测算20080423(按照各省比重）" xfId="602"/>
    <cellStyle name="差_县区合并测算20080423(按照各省比重）_不含人员经费系数_财力性转移支付2010年预算参考数" xfId="603"/>
    <cellStyle name="差_县区合并测算20080423(按照各省比重）_财力性转移支付2010年预算参考数" xfId="604"/>
    <cellStyle name="差_县区合并测算20080423(按照各省比重）_民生政策最低支出需求_财力性转移支付2010年预算参考数" xfId="605"/>
    <cellStyle name="差_县区合并测算20080423(按照各省比重）_县市旗测算-新科目（含人口规模效应）" xfId="606"/>
    <cellStyle name="差_县市旗测算20080508_不含人员经费系数" xfId="607"/>
    <cellStyle name="差_县市旗测算20080508_财力性转移支付2010年预算参考数" xfId="608"/>
    <cellStyle name="差_县市旗测算20080508_县市旗测算-新科目（含人口规模效应）" xfId="609"/>
    <cellStyle name="差_县市旗测算-新科目（20080626）_财力性转移支付2010年预算参考数" xfId="610"/>
    <cellStyle name="差_县市旗测算-新科目（20080626）_县市旗测算-新科目（含人口规模效应）" xfId="611"/>
    <cellStyle name="好_07临沂" xfId="612"/>
    <cellStyle name="差_县市旗测算-新科目（20080627）_不含人员经费系数" xfId="613"/>
    <cellStyle name="差_县市旗测算-新科目（20080627）_不含人员经费系数_财力性转移支付2010年预算参考数" xfId="614"/>
    <cellStyle name="好_自行调整差异系数顺序_财力性转移支付2010年预算参考数" xfId="615"/>
    <cellStyle name="差_县市旗测算-新科目（20080627）_财力性转移支付2010年预算参考数" xfId="616"/>
    <cellStyle name="差_县市旗测算-新科目（20080627）_民生政策最低支出需求" xfId="617"/>
    <cellStyle name="差_县市旗测算-新科目（20080627）_民生政策最低支出需求_财力性转移支付2010年预算参考数" xfId="618"/>
    <cellStyle name="差_一般预算支出口径剔除表" xfId="619"/>
    <cellStyle name="差_云南 缺口县区测算(地方填报)_财力性转移支付2010年预算参考数" xfId="620"/>
    <cellStyle name="好_县区合并测算20080423(按照各省比重）_民生政策最低支出需求" xfId="621"/>
    <cellStyle name="常规 11 2" xfId="622"/>
    <cellStyle name="好_安徽 缺口县区测算(地方填报)1" xfId="623"/>
    <cellStyle name="常规 14" xfId="624"/>
    <cellStyle name="好_行政公检法测算_民生政策最低支出需求_财力性转移支付2010年预算参考数" xfId="625"/>
    <cellStyle name="好_行政（人员）_民生政策最低支出需求" xfId="626"/>
    <cellStyle name="常规 16" xfId="627"/>
    <cellStyle name="常规 21" xfId="628"/>
    <cellStyle name="常规 19" xfId="629"/>
    <cellStyle name="常规 24" xfId="630"/>
    <cellStyle name="常规 2 10" xfId="631"/>
    <cellStyle name="常规 2 2 2" xfId="632"/>
    <cellStyle name="常规 25" xfId="633"/>
    <cellStyle name="好_危改资金测算" xfId="634"/>
    <cellStyle name="常规 3 2" xfId="635"/>
    <cellStyle name="好_汇总表4_财力性转移支付2010年预算参考数" xfId="636"/>
    <cellStyle name="常规 4 2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文体广播事业(按照总人口测算）—20080416_不含人员经费系数" xfId="648"/>
    <cellStyle name="好_1110洱源县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测算结果_财力性转移支付2010年预算参考数" xfId="663"/>
    <cellStyle name="好_2006年全省财力计算表（中央、决算）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008年支出核定" xfId="674"/>
    <cellStyle name="好_28四川" xfId="675"/>
    <cellStyle name="好_2008年支出调整_财力性转移支付2010年预算参考数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适中 2" xfId="683"/>
    <cellStyle name="好_22湖南_财力性转移支付2010年预算参考数" xfId="684"/>
    <cellStyle name="好_平邑_财力性转移支付2010年预算参考数" xfId="685"/>
    <cellStyle name="好_27重庆_财力性转移支付2010年预算参考数" xfId="686"/>
    <cellStyle name="好_28四川_财力性转移支付2010年预算参考数" xfId="687"/>
    <cellStyle name="好_30云南" xfId="688"/>
    <cellStyle name="好_30云南_1" xfId="689"/>
    <cellStyle name="数字" xfId="690"/>
    <cellStyle name="好_30云南_1_财力性转移支付2010年预算参考数" xfId="691"/>
    <cellStyle name="好_33甘肃" xfId="692"/>
    <cellStyle name="好_其他部门(按照总人口测算）—20080416_不含人员经费系数" xfId="693"/>
    <cellStyle name="好_34青海_1" xfId="694"/>
    <cellStyle name="好_530629_2006年县级财政报表附表" xfId="695"/>
    <cellStyle name="好_5334_2006年迪庆县级财政报表附表" xfId="696"/>
    <cellStyle name="好_Book1" xfId="697"/>
    <cellStyle name="强调文字颜色 6 2" xfId="698"/>
    <cellStyle name="好_Book2" xfId="699"/>
    <cellStyle name="好_Book2_财力性转移支付2010年预算参考数" xfId="700"/>
    <cellStyle name="输出 2" xfId="701"/>
    <cellStyle name="好_gdp" xfId="702"/>
    <cellStyle name="好_安徽 缺口县区测算(地方填报)1_财力性转移支付2010年预算参考数" xfId="703"/>
    <cellStyle name="好_报表" xfId="704"/>
    <cellStyle name="好_人员工资和公用经费2_财力性转移支付2010年预算参考数" xfId="705"/>
    <cellStyle name="好_财政供养人员" xfId="706"/>
    <cellStyle name="好_财政供养人员_财力性转移支付2010年预算参考数" xfId="707"/>
    <cellStyle name="好_测算结果" xfId="708"/>
    <cellStyle name="烹拳 [0]_ +Foil &amp; -FOIL &amp; PAPER" xfId="709"/>
    <cellStyle name="好_测算结果汇总" xfId="710"/>
    <cellStyle name="好_缺口县区测算(财政部标准)" xfId="711"/>
    <cellStyle name="好_测算结果汇总_财力性转移支付2010年预算参考数" xfId="712"/>
    <cellStyle name="好_成本差异系数（含人口规模）" xfId="713"/>
    <cellStyle name="好_县区合并测算20080423(按照各省比重）_不含人员经费系数" xfId="714"/>
    <cellStyle name="好_成本差异系数_财力性转移支付2010年预算参考数" xfId="715"/>
    <cellStyle name="好_城建部门" xfId="716"/>
    <cellStyle name="好_检验表（调整后）" xfId="717"/>
    <cellStyle name="好_分析缺口率" xfId="718"/>
    <cellStyle name="千位分隔 2" xfId="719"/>
    <cellStyle name="好_分县成本差异系数" xfId="720"/>
    <cellStyle name="好_分县成本差异系数_不含人员经费系数" xfId="721"/>
    <cellStyle name="好_分县成本差异系数_不含人员经费系数_财力性转移支付2010年预算参考数" xfId="722"/>
    <cellStyle name="好_其他部门(按照总人口测算）—20080416" xfId="723"/>
    <cellStyle name="好_分县成本差异系数_财力性转移支付2010年预算参考数" xfId="724"/>
    <cellStyle name="好_县区合并测算20080421_县市旗测算-新科目（含人口规模效应）_财力性转移支付2010年预算参考数" xfId="725"/>
    <cellStyle name="好_分县成本差异系数_民生政策最低支出需求" xfId="726"/>
    <cellStyle name="好_分县成本差异系数_民生政策最低支出需求_财力性转移支付2010年预算参考数" xfId="727"/>
    <cellStyle name="好_农林水和城市维护标准支出20080505－县区合计_不含人员经费系数_财力性转移支付2010年预算参考数" xfId="728"/>
    <cellStyle name="好_附表_财力性转移支付2010年预算参考数" xfId="729"/>
    <cellStyle name="好_行政(燃修费)_不含人员经费系数" xfId="730"/>
    <cellStyle name="好_行政(燃修费)_财力性转移支付2010年预算参考数" xfId="731"/>
    <cellStyle name="好_行政(燃修费)_民生政策最低支出需求" xfId="732"/>
    <cellStyle name="好_行政(燃修费)_民生政策最低支出需求_财力性转移支付2010年预算参考数" xfId="733"/>
    <cellStyle name="好_行政(燃修费)_县市旗测算-新科目（含人口规模效应）" xfId="734"/>
    <cellStyle name="好_行政(燃修费)_县市旗测算-新科目（含人口规模效应）_财力性转移支付2010年预算参考数" xfId="735"/>
    <cellStyle name="好_人员工资和公用经费3_财力性转移支付2010年预算参考数" xfId="736"/>
    <cellStyle name="好_行政（人员）" xfId="737"/>
    <cellStyle name="好_行政（人员）_不含人员经费系数_财力性转移支付2010年预算参考数" xfId="738"/>
    <cellStyle name="好_行政（人员）_财力性转移支付2010年预算参考数" xfId="739"/>
    <cellStyle name="好_行政（人员）_县市旗测算-新科目（含人口规模效应）" xfId="740"/>
    <cellStyle name="好_行政（人员）_县市旗测算-新科目（含人口规模效应）_财力性转移支付2010年预算参考数" xfId="741"/>
    <cellStyle name="好_行政公检法测算" xfId="742"/>
    <cellStyle name="好_行政公检法测算_不含人员经费系数" xfId="743"/>
    <cellStyle name="好_汇总" xfId="744"/>
    <cellStyle name="好_行政公检法测算_不含人员经费系数_财力性转移支付2010年预算参考数" xfId="745"/>
    <cellStyle name="好_行政公检法测算_财力性转移支付2010年预算参考数" xfId="746"/>
    <cellStyle name="好_行政公检法测算_民生政策最低支出需求" xfId="747"/>
    <cellStyle name="好_行政公检法测算_县市旗测算-新科目（含人口规模效应）" xfId="748"/>
    <cellStyle name="好_河南 缺口县区测算(地方填报)_财力性转移支付2010年预算参考数" xfId="749"/>
    <cellStyle name="好_核定人数对比" xfId="750"/>
    <cellStyle name="好_核定人数对比_财力性转移支付2010年预算参考数" xfId="751"/>
    <cellStyle name="好_核定人数下发表" xfId="752"/>
    <cellStyle name="好_核定人数下发表_财力性转移支付2010年预算参考数" xfId="753"/>
    <cellStyle name="好_汇总_财力性转移支付2010年预算参考数" xfId="754"/>
    <cellStyle name="好_汇总表" xfId="755"/>
    <cellStyle name="好_汇总表4" xfId="756"/>
    <cellStyle name="好_汇总表提前告知区县" xfId="757"/>
    <cellStyle name="好_汇总-县级财政报表附表" xfId="758"/>
    <cellStyle name="好_教育(按照总人口测算）—20080416_不含人员经费系数" xfId="759"/>
    <cellStyle name="好_教育(按照总人口测算）—20080416_财力性转移支付2010年预算参考数" xfId="760"/>
    <cellStyle name="好_缺口县区测算" xfId="761"/>
    <cellStyle name="好_教育(按照总人口测算）—20080416_民生政策最低支出需求" xfId="762"/>
    <cellStyle name="好_教育(按照总人口测算）—20080416_县市旗测算-新科目（含人口规模效应）_财力性转移支付2010年预算参考数" xfId="763"/>
    <cellStyle name="好_丽江汇总" xfId="764"/>
    <cellStyle name="好_卫生(按照总人口测算）—20080416_不含人员经费系数_财力性转移支付2010年预算参考数" xfId="765"/>
    <cellStyle name="好_民生政策最低支出需求" xfId="766"/>
    <cellStyle name="好_民生政策最低支出需求_财力性转移支付2010年预算参考数" xfId="767"/>
    <cellStyle name="好_农林水和城市维护标准支出20080505－县区合计" xfId="768"/>
    <cellStyle name="好_农林水和城市维护标准支出20080505－县区合计_财力性转移支付2010年预算参考数" xfId="769"/>
    <cellStyle name="好_农林水和城市维护标准支出20080505－县区合计_民生政策最低支出需求" xfId="770"/>
    <cellStyle name="好_农林水和城市维护标准支出20080505－县区合计_民生政策最低支出需求_财力性转移支付2010年预算参考数" xfId="771"/>
    <cellStyle name="好_其他部门(按照总人口测算）—20080416_民生政策最低支出需求" xfId="772"/>
    <cellStyle name="好_其他部门(按照总人口测算）—20080416_民生政策最低支出需求_财力性转移支付2010年预算参考数" xfId="773"/>
    <cellStyle name="好_其他部门(按照总人口测算）—20080416_县市旗测算-新科目（含人口规模效应）_财力性转移支付2010年预算参考数" xfId="774"/>
    <cellStyle name="好_青海 缺口县区测算(地方填报)" xfId="775"/>
    <cellStyle name="好_青海 缺口县区测算(地方填报)_财力性转移支付2010年预算参考数" xfId="776"/>
    <cellStyle name="好_缺口县区测算(按2007支出增长25%测算)_财力性转移支付2010年预算参考数" xfId="777"/>
    <cellStyle name="好_缺口县区测算(按核定人数)" xfId="778"/>
    <cellStyle name="好_缺口县区测算(按核定人数)_财力性转移支付2010年预算参考数" xfId="779"/>
    <cellStyle name="好_缺口县区测算(财政部标准)_财力性转移支付2010年预算参考数" xfId="780"/>
    <cellStyle name="好_人员工资和公用经费" xfId="781"/>
    <cellStyle name="千位_(人代会用)" xfId="782"/>
    <cellStyle name="好_人员工资和公用经费_财力性转移支付2010年预算参考数" xfId="783"/>
    <cellStyle name="好_人员工资和公用经费2" xfId="784"/>
    <cellStyle name="好_山东省民生支出标准_财力性转移支付2010年预算参考数" xfId="785"/>
    <cellStyle name="好_市辖区测算20080510" xfId="786"/>
    <cellStyle name="好_市辖区测算20080510_不含人员经费系数_财力性转移支付2010年预算参考数" xfId="787"/>
    <cellStyle name="好_市辖区测算20080510_财力性转移支付2010年预算参考数" xfId="788"/>
    <cellStyle name="好_市辖区测算20080510_民生政策最低支出需求" xfId="789"/>
    <cellStyle name="好_市辖区测算20080510_民生政策最低支出需求_财力性转移支付2010年预算参考数" xfId="790"/>
    <cellStyle name="好_同德" xfId="791"/>
    <cellStyle name="好_市辖区测算20080510_县市旗测算-新科目（含人口规模效应）" xfId="792"/>
    <cellStyle name="好_市辖区测算-新科目（20080626）_不含人员经费系数_财力性转移支付2010年预算参考数" xfId="793"/>
    <cellStyle name="好_市辖区测算-新科目（20080626）_民生政策最低支出需求_财力性转移支付2010年预算参考数" xfId="794"/>
    <cellStyle name="好_数据--基础数据--预算组--2015年人代会预算部分--2015.01.20--人代会前第6稿--按姚局意见改--调市级项级明细_区县政府预算公开整改--表" xfId="795"/>
    <cellStyle name="好_危改资金测算_财力性转移支付2010年预算参考数" xfId="796"/>
    <cellStyle name="好_卫生(按照总人口测算）—20080416" xfId="797"/>
    <cellStyle name="好_卫生(按照总人口测算）—20080416_不含人员经费系数" xfId="798"/>
    <cellStyle name="好_卫生(按照总人口测算）—20080416_财力性转移支付2010年预算参考数" xfId="799"/>
    <cellStyle name="好_卫生(按照总人口测算）—20080416_民生政策最低支出需求" xfId="800"/>
    <cellStyle name="好_卫生(按照总人口测算）—20080416_民生政策最低支出需求_财力性转移支付2010年预算参考数" xfId="801"/>
    <cellStyle name="好_卫生(按照总人口测算）—20080416_县市旗测算-新科目（含人口规模效应）" xfId="802"/>
    <cellStyle name="千位分隔[0] 3" xfId="803"/>
    <cellStyle name="好_卫生(按照总人口测算）—20080416_县市旗测算-新科目（含人口规模效应）_财力性转移支付2010年预算参考数" xfId="804"/>
    <cellStyle name="好_文体广播事业(按照总人口测算）—20080416_财力性转移支付2010年预算参考数" xfId="805"/>
    <cellStyle name="好_文体广播事业(按照总人口测算）—20080416_民生政策最低支出需求" xfId="806"/>
    <cellStyle name="好_文体广播事业(按照总人口测算）—20080416_民生政策最低支出需求_财力性转移支付2010年预算参考数" xfId="807"/>
    <cellStyle name="好_文体广播事业(按照总人口测算）—20080416_县市旗测算-新科目（含人口规模效应）_财力性转移支付2010年预算参考数" xfId="808"/>
    <cellStyle name="好_县区合并测算20080421" xfId="809"/>
    <cellStyle name="好_县区合并测算20080421_不含人员经费系数_财力性转移支付2010年预算参考数" xfId="810"/>
    <cellStyle name="好_县区合并测算20080421_民生政策最低支出需求_财力性转移支付2010年预算参考数" xfId="811"/>
    <cellStyle name="好_县区合并测算20080421_民生政策最低支出需求" xfId="812"/>
    <cellStyle name="好_县区合并测算20080421_县市旗测算-新科目（含人口规模效应）" xfId="813"/>
    <cellStyle name="好_县区合并测算20080423(按照各省比重）_不含人员经费系数_财力性转移支付2010年预算参考数" xfId="814"/>
    <cellStyle name="好_县区合并测算20080423(按照各省比重）_财力性转移支付2010年预算参考数" xfId="815"/>
    <cellStyle name="好_县区合并测算20080423(按照各省比重）_民生政策最低支出需求_财力性转移支付2010年预算参考数" xfId="816"/>
    <cellStyle name="好_县区合并测算20080423(按照各省比重）_县市旗测算-新科目（含人口规模效应）" xfId="817"/>
    <cellStyle name="好_县区合并测算20080423(按照各省比重）_县市旗测算-新科目（含人口规模效应）_财力性转移支付2010年预算参考数" xfId="818"/>
    <cellStyle name="好_县市旗测算20080508_民生政策最低支出需求" xfId="819"/>
    <cellStyle name="好_县市旗测算20080508_民生政策最低支出需求_财力性转移支付2010年预算参考数" xfId="820"/>
    <cellStyle name="好_县市旗测算-新科目（20080626）_不含人员经费系数" xfId="821"/>
    <cellStyle name="好_县市旗测算-新科目（20080626）_财力性转移支付2010年预算参考数" xfId="822"/>
    <cellStyle name="好_县市旗测算-新科目（20080626）_民生政策最低支出需求_财力性转移支付2010年预算参考数" xfId="823"/>
    <cellStyle name="好_县市旗测算-新科目（20080627）_不含人员经费系数" xfId="824"/>
    <cellStyle name="好_重点民生支出需求测算表社保（农村低保）081112" xfId="825"/>
    <cellStyle name="好_县市旗测算-新科目（20080627）_不含人员经费系数_财力性转移支付2010年预算参考数" xfId="826"/>
    <cellStyle name="好_县市旗测算-新科目（20080627）_民生政策最低支出需求_财力性转移支付2010年预算参考数" xfId="827"/>
    <cellStyle name="好_县市旗测算-新科目（20080627）_县市旗测算-新科目（含人口规模效应）" xfId="828"/>
    <cellStyle name="好_县市旗测算-新科目（20080627）_县市旗测算-新科目（含人口规模效应）_财力性转移支付2010年预算参考数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33350"/>
    <xdr:sp fLocksText="0">
      <xdr:nvSpPr>
        <xdr:cNvPr id="1" name="TextBox 22"/>
        <xdr:cNvSpPr txBox="1">
          <a:spLocks noChangeArrowheads="1"/>
        </xdr:cNvSpPr>
      </xdr:nvSpPr>
      <xdr:spPr>
        <a:xfrm>
          <a:off x="1619250" y="50292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C6" sqref="C6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160</v>
      </c>
      <c r="B1" s="16"/>
    </row>
    <row r="2" spans="1:5" s="12" customFormat="1" ht="34.5" customHeight="1">
      <c r="A2" s="17" t="s">
        <v>161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66</v>
      </c>
      <c r="B4" s="18" t="s">
        <v>67</v>
      </c>
      <c r="C4" s="19" t="s">
        <v>162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108</v>
      </c>
      <c r="D5" s="18" t="s">
        <v>69</v>
      </c>
      <c r="E5" s="18" t="s">
        <v>70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6"/>
      <c r="D7" s="24"/>
      <c r="E7" s="24"/>
    </row>
    <row r="8" spans="1:5" ht="34.5" customHeight="1">
      <c r="A8" s="27"/>
      <c r="B8" s="27"/>
      <c r="C8" s="26"/>
      <c r="D8" s="24"/>
      <c r="E8" s="24"/>
    </row>
    <row r="9" spans="1:5" ht="34.5" customHeight="1">
      <c r="A9" s="28"/>
      <c r="B9" s="28"/>
      <c r="C9" s="26"/>
      <c r="D9" s="24"/>
      <c r="E9" s="24"/>
    </row>
    <row r="10" spans="1:5" ht="34.5" customHeight="1">
      <c r="A10" s="29"/>
      <c r="B10" s="29"/>
      <c r="C10" s="26"/>
      <c r="D10" s="24"/>
      <c r="E10" s="24"/>
    </row>
    <row r="11" spans="1:5" ht="34.5" customHeight="1">
      <c r="A11" s="25"/>
      <c r="B11" s="25"/>
      <c r="C11" s="26"/>
      <c r="D11" s="24"/>
      <c r="E11" s="24"/>
    </row>
    <row r="12" spans="1:5" ht="34.5" customHeight="1">
      <c r="A12" s="27"/>
      <c r="B12" s="27"/>
      <c r="C12" s="26"/>
      <c r="D12" s="24"/>
      <c r="E12" s="24"/>
    </row>
    <row r="13" spans="1:5" ht="34.5" customHeight="1">
      <c r="A13" s="28"/>
      <c r="B13" s="28"/>
      <c r="C13" s="26"/>
      <c r="D13" s="24"/>
      <c r="E13" s="24"/>
    </row>
    <row r="14" spans="1:5" ht="34.5" customHeight="1">
      <c r="A14" s="28"/>
      <c r="B14" s="28"/>
      <c r="C14" s="26"/>
      <c r="D14" s="24"/>
      <c r="E14" s="24"/>
    </row>
    <row r="15" spans="1:5" ht="34.5" customHeight="1">
      <c r="A15" s="28"/>
      <c r="B15" s="28" t="s">
        <v>158</v>
      </c>
      <c r="C15" s="26"/>
      <c r="D15" s="24"/>
      <c r="E15" s="24"/>
    </row>
    <row r="16" spans="1:2" ht="27.75" customHeight="1">
      <c r="A16" s="30" t="s">
        <v>163</v>
      </c>
      <c r="B16" s="30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5" zoomScaleNormal="70" zoomScaleSheetLayoutView="85" workbookViewId="0" topLeftCell="A1">
      <selection activeCell="G10" sqref="G10"/>
    </sheetView>
  </sheetViews>
  <sheetFormatPr defaultColWidth="17" defaultRowHeight="11.25"/>
  <cols>
    <col min="1" max="1" width="17" style="2" customWidth="1"/>
    <col min="2" max="2" width="23.66015625" style="2" customWidth="1"/>
    <col min="3" max="3" width="35.16015625" style="2" customWidth="1"/>
    <col min="4" max="11" width="17.83203125" style="2" customWidth="1"/>
    <col min="12" max="12" width="12.5" style="2" customWidth="1"/>
    <col min="13" max="16384" width="17" style="2" customWidth="1"/>
  </cols>
  <sheetData>
    <row r="1" spans="1:12" ht="32.25" customHeight="1">
      <c r="A1" s="3" t="s">
        <v>164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165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166</v>
      </c>
      <c r="B4" s="6" t="s">
        <v>167</v>
      </c>
      <c r="C4" s="6" t="s">
        <v>168</v>
      </c>
      <c r="D4" s="6" t="s">
        <v>49</v>
      </c>
      <c r="E4" s="6" t="s">
        <v>169</v>
      </c>
      <c r="F4" s="6"/>
      <c r="G4" s="6"/>
      <c r="H4" s="6" t="s">
        <v>170</v>
      </c>
      <c r="I4" s="6"/>
      <c r="J4" s="6"/>
      <c r="K4" s="7" t="s">
        <v>171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7" t="s">
        <v>172</v>
      </c>
      <c r="F5" s="7" t="s">
        <v>173</v>
      </c>
      <c r="G5" s="7" t="s">
        <v>174</v>
      </c>
      <c r="H5" s="7" t="s">
        <v>172</v>
      </c>
      <c r="I5" s="7" t="s">
        <v>173</v>
      </c>
      <c r="J5" s="7" t="s">
        <v>174</v>
      </c>
      <c r="K5" s="7"/>
      <c r="L5" s="6"/>
    </row>
    <row r="6" spans="1:12" ht="34.5" customHeight="1">
      <c r="A6" s="6" t="s">
        <v>175</v>
      </c>
      <c r="B6" s="6" t="s">
        <v>176</v>
      </c>
      <c r="C6" s="6" t="s">
        <v>63</v>
      </c>
      <c r="D6" s="8">
        <v>50</v>
      </c>
      <c r="E6" s="8">
        <v>50</v>
      </c>
      <c r="F6" s="9"/>
      <c r="G6" s="9"/>
      <c r="H6" s="9"/>
      <c r="I6" s="9"/>
      <c r="J6" s="9"/>
      <c r="K6" s="9"/>
      <c r="L6" s="9"/>
    </row>
    <row r="7" spans="1:12" ht="34.5" customHeight="1">
      <c r="A7" s="6" t="s">
        <v>175</v>
      </c>
      <c r="B7" s="6" t="s">
        <v>177</v>
      </c>
      <c r="C7" s="6" t="s">
        <v>63</v>
      </c>
      <c r="D7" s="8">
        <v>1</v>
      </c>
      <c r="E7" s="8">
        <v>1</v>
      </c>
      <c r="F7" s="9"/>
      <c r="G7" s="9"/>
      <c r="H7" s="9"/>
      <c r="I7" s="9"/>
      <c r="J7" s="9"/>
      <c r="K7" s="9"/>
      <c r="L7" s="9"/>
    </row>
    <row r="8" spans="1:12" ht="34.5" customHeight="1">
      <c r="A8" s="6" t="s">
        <v>175</v>
      </c>
      <c r="B8" s="6" t="s">
        <v>178</v>
      </c>
      <c r="C8" s="6" t="s">
        <v>63</v>
      </c>
      <c r="D8" s="8">
        <v>107.5</v>
      </c>
      <c r="E8" s="8">
        <v>107.5</v>
      </c>
      <c r="F8" s="9"/>
      <c r="G8" s="9"/>
      <c r="H8" s="9"/>
      <c r="I8" s="9"/>
      <c r="J8" s="9"/>
      <c r="K8" s="9"/>
      <c r="L8" s="9"/>
    </row>
    <row r="9" spans="1:12" ht="34.5" customHeight="1">
      <c r="A9" s="9"/>
      <c r="B9" s="10"/>
      <c r="C9" s="9"/>
      <c r="D9" s="11"/>
      <c r="E9" s="11"/>
      <c r="F9" s="9"/>
      <c r="G9" s="9"/>
      <c r="H9" s="9"/>
      <c r="I9" s="9"/>
      <c r="J9" s="9"/>
      <c r="K9" s="9"/>
      <c r="L9" s="9"/>
    </row>
    <row r="10" spans="1:12" ht="34.5" customHeight="1">
      <c r="A10" s="9"/>
      <c r="B10" s="10"/>
      <c r="C10" s="9"/>
      <c r="D10" s="11"/>
      <c r="E10" s="11"/>
      <c r="F10" s="9"/>
      <c r="G10" s="9"/>
      <c r="H10" s="9"/>
      <c r="I10" s="9"/>
      <c r="J10" s="9"/>
      <c r="K10" s="9"/>
      <c r="L10" s="9"/>
    </row>
    <row r="11" spans="1:12" ht="34.5" customHeight="1">
      <c r="A11" s="9"/>
      <c r="B11" s="9"/>
      <c r="C11" s="9"/>
      <c r="D11" s="11"/>
      <c r="E11" s="11"/>
      <c r="F11" s="9"/>
      <c r="G11" s="9"/>
      <c r="H11" s="9"/>
      <c r="I11" s="9"/>
      <c r="J11" s="9"/>
      <c r="K11" s="9"/>
      <c r="L11" s="9"/>
    </row>
    <row r="12" spans="1:12" ht="34.5" customHeight="1">
      <c r="A12" s="9"/>
      <c r="B12" s="9"/>
      <c r="C12" s="9"/>
      <c r="D12" s="11"/>
      <c r="E12" s="11"/>
      <c r="F12" s="9"/>
      <c r="G12" s="9"/>
      <c r="H12" s="9"/>
      <c r="I12" s="9"/>
      <c r="J12" s="9"/>
      <c r="K12" s="9"/>
      <c r="L12" s="9"/>
    </row>
    <row r="13" spans="1:12" ht="34.5" customHeight="1">
      <c r="A13" s="9"/>
      <c r="B13" s="9"/>
      <c r="C13" s="9"/>
      <c r="D13" s="11"/>
      <c r="E13" s="11"/>
      <c r="F13" s="9"/>
      <c r="G13" s="9"/>
      <c r="H13" s="9"/>
      <c r="I13" s="9"/>
      <c r="J13" s="9"/>
      <c r="K13" s="9"/>
      <c r="L13" s="9"/>
    </row>
    <row r="14" spans="1:12" ht="34.5" customHeight="1">
      <c r="A14" s="9"/>
      <c r="B14" s="9"/>
      <c r="C14" s="9"/>
      <c r="D14" s="11"/>
      <c r="E14" s="11"/>
      <c r="F14" s="9"/>
      <c r="G14" s="9"/>
      <c r="H14" s="9"/>
      <c r="I14" s="9"/>
      <c r="J14" s="9"/>
      <c r="K14" s="9"/>
      <c r="L14" s="9"/>
    </row>
    <row r="15" spans="1:12" ht="34.5" customHeight="1">
      <c r="A15" s="6" t="s">
        <v>49</v>
      </c>
      <c r="B15" s="6"/>
      <c r="C15" s="9"/>
      <c r="D15" s="8">
        <f>SUM(D6:D14)</f>
        <v>158.5</v>
      </c>
      <c r="E15" s="8">
        <f>SUM(E6:E14)</f>
        <v>158.5</v>
      </c>
      <c r="F15" s="9"/>
      <c r="G15" s="9"/>
      <c r="H15" s="9"/>
      <c r="I15" s="9"/>
      <c r="J15" s="9"/>
      <c r="K15" s="9"/>
      <c r="L15" s="9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view="pageBreakPreview" zoomScale="85" zoomScaleNormal="115" zoomScaleSheetLayoutView="85" workbookViewId="0" topLeftCell="A1">
      <selection activeCell="E27" sqref="E27"/>
    </sheetView>
  </sheetViews>
  <sheetFormatPr defaultColWidth="6.66015625" defaultRowHeight="18" customHeight="1"/>
  <cols>
    <col min="1" max="1" width="50.66015625" style="41" customWidth="1"/>
    <col min="2" max="2" width="17.66015625" style="41" customWidth="1"/>
    <col min="3" max="3" width="50.66015625" style="41" customWidth="1"/>
    <col min="4" max="4" width="17.66015625" style="41" customWidth="1"/>
    <col min="5" max="156" width="9" style="41" customWidth="1"/>
    <col min="157" max="249" width="9.16015625" style="41" customWidth="1"/>
    <col min="250" max="16384" width="6.66015625" style="41" customWidth="1"/>
  </cols>
  <sheetData>
    <row r="1" ht="24" customHeight="1">
      <c r="A1" s="16" t="s">
        <v>0</v>
      </c>
    </row>
    <row r="2" spans="1:249" ht="42" customHeight="1">
      <c r="A2" s="17" t="s">
        <v>1</v>
      </c>
      <c r="B2" s="17"/>
      <c r="C2" s="17"/>
      <c r="D2" s="10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8" t="s">
        <v>3</v>
      </c>
      <c r="B4" s="18"/>
      <c r="C4" s="18" t="s">
        <v>4</v>
      </c>
      <c r="D4" s="1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</row>
    <row r="5" spans="1:249" ht="36.75" customHeight="1">
      <c r="A5" s="18" t="s">
        <v>5</v>
      </c>
      <c r="B5" s="109" t="s">
        <v>6</v>
      </c>
      <c r="C5" s="18" t="s">
        <v>5</v>
      </c>
      <c r="D5" s="109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</row>
    <row r="6" spans="1:249" ht="30" customHeight="1">
      <c r="A6" s="110" t="s">
        <v>7</v>
      </c>
      <c r="B6" s="8">
        <v>901.13</v>
      </c>
      <c r="C6" s="52" t="s">
        <v>8</v>
      </c>
      <c r="D6" s="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</row>
    <row r="7" spans="1:249" ht="30" customHeight="1">
      <c r="A7" s="110" t="s">
        <v>9</v>
      </c>
      <c r="B7" s="53"/>
      <c r="C7" s="52" t="s">
        <v>10</v>
      </c>
      <c r="D7" s="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</row>
    <row r="8" spans="1:249" ht="30" customHeight="1">
      <c r="A8" s="110" t="s">
        <v>11</v>
      </c>
      <c r="B8" s="53"/>
      <c r="C8" s="52" t="s">
        <v>12</v>
      </c>
      <c r="D8" s="8">
        <v>788.01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</row>
    <row r="9" spans="1:249" ht="30" customHeight="1">
      <c r="A9" s="111" t="s">
        <v>13</v>
      </c>
      <c r="B9" s="53"/>
      <c r="C9" s="52" t="s">
        <v>14</v>
      </c>
      <c r="D9" s="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</row>
    <row r="10" spans="1:249" ht="30" customHeight="1">
      <c r="A10" s="112" t="s">
        <v>15</v>
      </c>
      <c r="B10" s="53"/>
      <c r="C10" s="52" t="s">
        <v>16</v>
      </c>
      <c r="D10" s="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</row>
    <row r="11" spans="1:249" ht="30" customHeight="1">
      <c r="A11" s="112" t="s">
        <v>17</v>
      </c>
      <c r="B11" s="53"/>
      <c r="C11" s="60" t="s">
        <v>18</v>
      </c>
      <c r="D11" s="8">
        <v>72.35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</row>
    <row r="12" spans="1:249" ht="30" customHeight="1">
      <c r="A12" s="110" t="s">
        <v>19</v>
      </c>
      <c r="B12" s="53"/>
      <c r="C12" s="52" t="s">
        <v>20</v>
      </c>
      <c r="D12" s="8">
        <v>40.77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</row>
    <row r="13" spans="1:249" ht="30" customHeight="1">
      <c r="A13" s="110" t="s">
        <v>21</v>
      </c>
      <c r="B13" s="113"/>
      <c r="C13" s="52" t="s">
        <v>22</v>
      </c>
      <c r="D13" s="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</row>
    <row r="14" spans="1:249" ht="30" customHeight="1">
      <c r="A14" s="110" t="s">
        <v>23</v>
      </c>
      <c r="B14" s="113"/>
      <c r="C14" s="52" t="s">
        <v>24</v>
      </c>
      <c r="D14" s="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</row>
    <row r="15" spans="1:249" ht="30" customHeight="1">
      <c r="A15" s="110"/>
      <c r="B15" s="113"/>
      <c r="C15" s="52" t="s">
        <v>25</v>
      </c>
      <c r="D15" s="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</row>
    <row r="16" spans="1:249" ht="30" customHeight="1">
      <c r="A16" s="110"/>
      <c r="B16" s="113"/>
      <c r="C16" s="52" t="s">
        <v>26</v>
      </c>
      <c r="D16" s="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</row>
    <row r="17" spans="1:249" ht="30" customHeight="1">
      <c r="A17" s="110"/>
      <c r="B17" s="113"/>
      <c r="C17" s="52" t="s">
        <v>27</v>
      </c>
      <c r="D17" s="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</row>
    <row r="18" spans="1:249" ht="30" customHeight="1">
      <c r="A18" s="110"/>
      <c r="B18" s="53"/>
      <c r="C18" s="52" t="s">
        <v>28</v>
      </c>
      <c r="D18" s="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</row>
    <row r="19" spans="1:249" ht="30" customHeight="1">
      <c r="A19" s="110"/>
      <c r="B19" s="53"/>
      <c r="C19" s="52" t="s">
        <v>29</v>
      </c>
      <c r="D19" s="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</row>
    <row r="20" spans="1:249" ht="30" customHeight="1">
      <c r="A20" s="110"/>
      <c r="B20" s="53"/>
      <c r="C20" s="52" t="s">
        <v>30</v>
      </c>
      <c r="D20" s="64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</row>
    <row r="21" spans="1:249" ht="30" customHeight="1">
      <c r="A21" s="29"/>
      <c r="B21" s="53"/>
      <c r="C21" s="52" t="s">
        <v>31</v>
      </c>
      <c r="D21" s="64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</row>
    <row r="22" spans="1:249" ht="30" customHeight="1">
      <c r="A22" s="29"/>
      <c r="B22" s="53"/>
      <c r="C22" s="65" t="s">
        <v>32</v>
      </c>
      <c r="D22" s="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</row>
    <row r="23" spans="1:249" ht="30" customHeight="1">
      <c r="A23" s="29"/>
      <c r="B23" s="53"/>
      <c r="C23" s="65" t="s">
        <v>33</v>
      </c>
      <c r="D23" s="66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</row>
    <row r="24" spans="1:249" ht="30" customHeight="1">
      <c r="A24" s="29"/>
      <c r="B24" s="53"/>
      <c r="C24" s="65" t="s">
        <v>34</v>
      </c>
      <c r="D24" s="66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</row>
    <row r="25" spans="1:249" ht="30.75" customHeight="1">
      <c r="A25" s="29"/>
      <c r="B25" s="53"/>
      <c r="C25" s="65" t="s">
        <v>35</v>
      </c>
      <c r="D25" s="66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</row>
    <row r="26" spans="1:249" ht="30.75" customHeight="1">
      <c r="A26" s="29"/>
      <c r="B26" s="53"/>
      <c r="C26" s="65" t="s">
        <v>36</v>
      </c>
      <c r="D26" s="66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</row>
    <row r="27" spans="1:249" ht="30.75" customHeight="1">
      <c r="A27" s="29"/>
      <c r="B27" s="53"/>
      <c r="C27" s="65" t="s">
        <v>37</v>
      </c>
      <c r="D27" s="66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</row>
    <row r="28" spans="1:249" ht="30" customHeight="1">
      <c r="A28" s="62" t="s">
        <v>38</v>
      </c>
      <c r="B28" s="8">
        <v>901.13</v>
      </c>
      <c r="C28" s="50" t="s">
        <v>39</v>
      </c>
      <c r="D28" s="66">
        <v>901.13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</row>
    <row r="29" spans="1:249" ht="30" customHeight="1">
      <c r="A29" s="110" t="s">
        <v>40</v>
      </c>
      <c r="B29" s="8"/>
      <c r="C29" s="52" t="s">
        <v>41</v>
      </c>
      <c r="D29" s="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</row>
    <row r="30" spans="1:249" ht="30" customHeight="1">
      <c r="A30" s="62" t="s">
        <v>42</v>
      </c>
      <c r="B30" s="8">
        <v>901.13</v>
      </c>
      <c r="C30" s="50" t="s">
        <v>43</v>
      </c>
      <c r="D30" s="8">
        <v>901.13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</row>
    <row r="31" spans="1:249" ht="27" customHeight="1">
      <c r="A31" s="30" t="s">
        <v>44</v>
      </c>
      <c r="B31" s="70"/>
      <c r="C31" s="71"/>
      <c r="D31" s="7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</row>
    <row r="32" spans="1:249" ht="27.75" customHeight="1">
      <c r="A32" s="72"/>
      <c r="B32" s="114"/>
      <c r="C32" s="72"/>
      <c r="D32" s="114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</row>
    <row r="33" spans="1:249" ht="27.75" customHeight="1">
      <c r="A33" s="74"/>
      <c r="B33" s="76"/>
      <c r="C33" s="76"/>
      <c r="D33" s="76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</row>
    <row r="34" spans="1:249" ht="27.75" customHeight="1">
      <c r="A34" s="76"/>
      <c r="B34" s="76"/>
      <c r="C34" s="76"/>
      <c r="D34" s="76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</row>
    <row r="35" spans="1:249" ht="27.75" customHeight="1">
      <c r="A35" s="76"/>
      <c r="B35" s="76"/>
      <c r="C35" s="76"/>
      <c r="D35" s="76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</row>
    <row r="36" spans="1:249" ht="27.75" customHeight="1">
      <c r="A36" s="76"/>
      <c r="B36" s="76"/>
      <c r="C36" s="76"/>
      <c r="D36" s="76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F12" sqref="F12"/>
    </sheetView>
  </sheetViews>
  <sheetFormatPr defaultColWidth="9.16015625" defaultRowHeight="27.75" customHeight="1"/>
  <cols>
    <col min="1" max="1" width="10.83203125" style="93" customWidth="1"/>
    <col min="2" max="2" width="22.5" style="93" customWidth="1"/>
    <col min="3" max="3" width="9.83203125" style="93" customWidth="1"/>
    <col min="4" max="4" width="10.16015625" style="93" customWidth="1"/>
    <col min="5" max="5" width="10.5" style="93" customWidth="1"/>
    <col min="6" max="11" width="8.83203125" style="93" customWidth="1"/>
    <col min="12" max="13" width="8.83203125" style="72" customWidth="1"/>
    <col min="14" max="19" width="8.83203125" style="93" customWidth="1"/>
    <col min="20" max="251" width="9" style="72" customWidth="1"/>
    <col min="252" max="252" width="9.16015625" style="40" customWidth="1"/>
    <col min="253" max="16384" width="9.16015625" style="40" customWidth="1"/>
  </cols>
  <sheetData>
    <row r="1" spans="1:19" s="79" customFormat="1" ht="27" customHeight="1">
      <c r="A1" s="16" t="s">
        <v>45</v>
      </c>
      <c r="B1" s="16"/>
      <c r="C1" s="16"/>
      <c r="D1" s="16"/>
      <c r="E1" s="94"/>
      <c r="F1" s="94"/>
      <c r="G1" s="94"/>
      <c r="H1" s="94"/>
      <c r="I1" s="94"/>
      <c r="J1" s="94"/>
      <c r="K1" s="94"/>
      <c r="L1" s="94"/>
      <c r="N1" s="94"/>
      <c r="O1" s="94"/>
      <c r="P1" s="94"/>
      <c r="Q1" s="94"/>
      <c r="R1" s="94"/>
      <c r="S1" s="94"/>
    </row>
    <row r="2" spans="1:19" s="58" customFormat="1" ht="40.5" customHeight="1">
      <c r="A2" s="95" t="s">
        <v>46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s="58" customFormat="1" ht="12.7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s="13" customFormat="1" ht="21.7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N4" s="96"/>
      <c r="O4" s="96"/>
      <c r="P4" s="96"/>
      <c r="Q4" s="96"/>
      <c r="R4" s="96"/>
      <c r="S4" s="96" t="s">
        <v>2</v>
      </c>
    </row>
    <row r="5" spans="1:19" s="92" customFormat="1" ht="29.25" customHeight="1">
      <c r="A5" s="97" t="s">
        <v>47</v>
      </c>
      <c r="B5" s="97" t="s">
        <v>48</v>
      </c>
      <c r="C5" s="98" t="s">
        <v>49</v>
      </c>
      <c r="D5" s="99" t="s">
        <v>50</v>
      </c>
      <c r="E5" s="99"/>
      <c r="F5" s="99"/>
      <c r="G5" s="99"/>
      <c r="H5" s="99"/>
      <c r="I5" s="99"/>
      <c r="J5" s="99"/>
      <c r="K5" s="99"/>
      <c r="L5" s="99"/>
      <c r="M5" s="99"/>
      <c r="N5" s="97" t="s">
        <v>40</v>
      </c>
      <c r="O5" s="97"/>
      <c r="P5" s="97"/>
      <c r="Q5" s="97"/>
      <c r="R5" s="97"/>
      <c r="S5" s="97"/>
    </row>
    <row r="6" spans="1:19" s="92" customFormat="1" ht="40.5" customHeight="1">
      <c r="A6" s="97"/>
      <c r="B6" s="97"/>
      <c r="C6" s="100"/>
      <c r="D6" s="97" t="s">
        <v>51</v>
      </c>
      <c r="E6" s="101" t="s">
        <v>52</v>
      </c>
      <c r="F6" s="101" t="s">
        <v>53</v>
      </c>
      <c r="G6" s="101" t="s">
        <v>54</v>
      </c>
      <c r="H6" s="101" t="s">
        <v>55</v>
      </c>
      <c r="I6" s="101" t="s">
        <v>56</v>
      </c>
      <c r="J6" s="101" t="s">
        <v>57</v>
      </c>
      <c r="K6" s="101" t="s">
        <v>58</v>
      </c>
      <c r="L6" s="101" t="s">
        <v>59</v>
      </c>
      <c r="M6" s="101" t="s">
        <v>60</v>
      </c>
      <c r="N6" s="98" t="s">
        <v>51</v>
      </c>
      <c r="O6" s="97" t="s">
        <v>52</v>
      </c>
      <c r="P6" s="97" t="s">
        <v>53</v>
      </c>
      <c r="Q6" s="97" t="s">
        <v>61</v>
      </c>
      <c r="R6" s="106" t="s">
        <v>55</v>
      </c>
      <c r="S6" s="107" t="s">
        <v>62</v>
      </c>
    </row>
    <row r="7" spans="1:251" s="77" customFormat="1" ht="46.5" customHeight="1">
      <c r="A7" s="88">
        <v>630</v>
      </c>
      <c r="B7" s="88" t="s">
        <v>63</v>
      </c>
      <c r="C7" s="87">
        <v>901.13</v>
      </c>
      <c r="D7" s="87">
        <v>901.13</v>
      </c>
      <c r="E7" s="87">
        <v>901.13</v>
      </c>
      <c r="F7" s="88"/>
      <c r="G7" s="88"/>
      <c r="H7" s="88"/>
      <c r="I7" s="88"/>
      <c r="J7" s="88"/>
      <c r="K7" s="88"/>
      <c r="L7" s="88"/>
      <c r="M7" s="88"/>
      <c r="N7" s="88"/>
      <c r="O7" s="24"/>
      <c r="P7" s="24"/>
      <c r="Q7" s="24"/>
      <c r="R7" s="24"/>
      <c r="S7" s="2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59" customFormat="1" ht="33.75" customHeight="1">
      <c r="A8" s="88">
        <v>630201</v>
      </c>
      <c r="B8" s="88" t="s">
        <v>63</v>
      </c>
      <c r="C8" s="87">
        <v>901.13</v>
      </c>
      <c r="D8" s="87">
        <v>901.13</v>
      </c>
      <c r="E8" s="87">
        <v>901.13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spans="1:19" s="77" customFormat="1" ht="33.75" customHeight="1">
      <c r="A9" s="28"/>
      <c r="B9" s="102"/>
      <c r="C9" s="8"/>
      <c r="D9" s="8"/>
      <c r="E9" s="5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20" s="77" customFormat="1" ht="33.75" customHeight="1">
      <c r="A10" s="24"/>
      <c r="B10" s="102"/>
      <c r="C10" s="53"/>
      <c r="D10" s="53"/>
      <c r="E10" s="5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59"/>
    </row>
    <row r="11" spans="1:20" s="77" customFormat="1" ht="33.75" customHeight="1">
      <c r="A11" s="24"/>
      <c r="B11" s="102"/>
      <c r="C11" s="53"/>
      <c r="D11" s="53"/>
      <c r="E11" s="5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59"/>
    </row>
    <row r="12" spans="1:19" ht="33.75" customHeight="1">
      <c r="A12" s="103" t="s">
        <v>49</v>
      </c>
      <c r="B12" s="104"/>
      <c r="C12" s="87">
        <v>901.13</v>
      </c>
      <c r="D12" s="87">
        <v>901.13</v>
      </c>
      <c r="E12" s="87">
        <v>901.13</v>
      </c>
      <c r="F12" s="24"/>
      <c r="G12" s="24"/>
      <c r="H12" s="24"/>
      <c r="I12" s="24"/>
      <c r="J12" s="24"/>
      <c r="K12" s="24"/>
      <c r="L12" s="24"/>
      <c r="M12" s="24"/>
      <c r="N12" s="24"/>
      <c r="O12" s="105"/>
      <c r="P12" s="105"/>
      <c r="Q12" s="105"/>
      <c r="R12" s="105"/>
      <c r="S12" s="105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66875" right="0.2361111111111111" top="0.9599999999999999" bottom="0.5905511811023623" header="0.5118110236220472" footer="0.5118110236220472"/>
  <pageSetup horizontalDpi="600" verticalDpi="6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1"/>
  <sheetViews>
    <sheetView showGridLines="0" showZeros="0" view="pageBreakPreview" zoomScale="85" zoomScaleNormal="115" zoomScaleSheetLayoutView="85" workbookViewId="0" topLeftCell="A14">
      <selection activeCell="D11" sqref="D11"/>
    </sheetView>
  </sheetViews>
  <sheetFormatPr defaultColWidth="9.16015625" defaultRowHeight="27.75" customHeight="1"/>
  <cols>
    <col min="1" max="1" width="23.66015625" style="80" customWidth="1"/>
    <col min="2" max="2" width="27" style="80" customWidth="1"/>
    <col min="3" max="5" width="17.33203125" style="48" customWidth="1"/>
    <col min="6" max="8" width="17.33203125" style="81" customWidth="1"/>
    <col min="9" max="248" width="10.66015625" style="15" customWidth="1"/>
    <col min="249" max="250" width="9.16015625" style="41" customWidth="1"/>
    <col min="251" max="16384" width="9.16015625" style="41" customWidth="1"/>
  </cols>
  <sheetData>
    <row r="1" spans="1:7" s="79" customFormat="1" ht="27" customHeight="1">
      <c r="A1" s="16" t="s">
        <v>64</v>
      </c>
      <c r="B1" s="16"/>
      <c r="C1" s="82"/>
      <c r="D1" s="82"/>
      <c r="E1" s="82"/>
      <c r="F1" s="83"/>
      <c r="G1" s="83"/>
    </row>
    <row r="2" spans="1:12" s="12" customFormat="1" ht="48.75" customHeight="1">
      <c r="A2" s="17" t="s">
        <v>65</v>
      </c>
      <c r="B2" s="17"/>
      <c r="C2" s="44"/>
      <c r="D2" s="44"/>
      <c r="E2" s="44"/>
      <c r="F2" s="17"/>
      <c r="G2" s="17"/>
      <c r="H2" s="84"/>
      <c r="I2" s="91"/>
      <c r="J2" s="17"/>
      <c r="K2" s="91"/>
      <c r="L2" s="91"/>
    </row>
    <row r="3" spans="1:8" s="13" customFormat="1" ht="21.75" customHeight="1">
      <c r="A3" s="85"/>
      <c r="B3" s="85"/>
      <c r="C3" s="45"/>
      <c r="D3" s="45"/>
      <c r="E3" s="45"/>
      <c r="F3" s="85"/>
      <c r="G3" s="85"/>
      <c r="H3" s="85" t="s">
        <v>2</v>
      </c>
    </row>
    <row r="4" spans="1:8" s="59" customFormat="1" ht="29.25" customHeight="1">
      <c r="A4" s="18" t="s">
        <v>66</v>
      </c>
      <c r="B4" s="18" t="s">
        <v>67</v>
      </c>
      <c r="C4" s="86" t="s">
        <v>68</v>
      </c>
      <c r="D4" s="87" t="s">
        <v>69</v>
      </c>
      <c r="E4" s="87" t="s">
        <v>70</v>
      </c>
      <c r="F4" s="88" t="s">
        <v>71</v>
      </c>
      <c r="G4" s="88" t="s">
        <v>72</v>
      </c>
      <c r="H4" s="88" t="s">
        <v>73</v>
      </c>
    </row>
    <row r="5" spans="1:8" s="59" customFormat="1" ht="29.25" customHeight="1">
      <c r="A5" s="18"/>
      <c r="B5" s="18"/>
      <c r="C5" s="86"/>
      <c r="D5" s="87"/>
      <c r="E5" s="87"/>
      <c r="F5" s="88"/>
      <c r="G5" s="88"/>
      <c r="H5" s="88"/>
    </row>
    <row r="6" spans="1:8" s="59" customFormat="1" ht="29.25" customHeight="1">
      <c r="A6" s="18"/>
      <c r="B6" s="18"/>
      <c r="C6" s="86"/>
      <c r="D6" s="87"/>
      <c r="E6" s="87"/>
      <c r="F6" s="88"/>
      <c r="G6" s="88"/>
      <c r="H6" s="88"/>
    </row>
    <row r="7" spans="1:248" s="20" customFormat="1" ht="47.25" customHeight="1">
      <c r="A7" s="29">
        <v>205</v>
      </c>
      <c r="B7" s="22" t="s">
        <v>74</v>
      </c>
      <c r="C7" s="8">
        <f>D7+E7</f>
        <v>788.01</v>
      </c>
      <c r="D7" s="8">
        <v>629.51</v>
      </c>
      <c r="E7" s="8">
        <v>158.5</v>
      </c>
      <c r="F7" s="24"/>
      <c r="G7" s="24"/>
      <c r="H7" s="2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248" s="20" customFormat="1" ht="47.25" customHeight="1">
      <c r="A8" s="29">
        <v>20508</v>
      </c>
      <c r="B8" s="22" t="s">
        <v>75</v>
      </c>
      <c r="C8" s="8">
        <f>D8+E8</f>
        <v>788.01</v>
      </c>
      <c r="D8" s="8">
        <v>629.51</v>
      </c>
      <c r="E8" s="8">
        <v>158.5</v>
      </c>
      <c r="F8" s="24"/>
      <c r="G8" s="24"/>
      <c r="H8" s="2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</row>
    <row r="9" spans="1:248" s="20" customFormat="1" ht="47.25" customHeight="1">
      <c r="A9" s="29">
        <v>2050802</v>
      </c>
      <c r="B9" s="22" t="s">
        <v>76</v>
      </c>
      <c r="C9" s="8">
        <f>D9+E9</f>
        <v>788.01</v>
      </c>
      <c r="D9" s="8">
        <v>629.51</v>
      </c>
      <c r="E9" s="8">
        <v>158.5</v>
      </c>
      <c r="F9" s="24"/>
      <c r="G9" s="24"/>
      <c r="H9" s="2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</row>
    <row r="10" spans="1:9" s="14" customFormat="1" ht="47.25" customHeight="1">
      <c r="A10" s="29">
        <v>208</v>
      </c>
      <c r="B10" s="29" t="s">
        <v>77</v>
      </c>
      <c r="C10" s="8">
        <v>72.35</v>
      </c>
      <c r="D10" s="8">
        <v>72.35</v>
      </c>
      <c r="E10" s="8"/>
      <c r="F10" s="24"/>
      <c r="G10" s="24"/>
      <c r="H10" s="24"/>
      <c r="I10" s="20"/>
    </row>
    <row r="11" spans="1:9" s="14" customFormat="1" ht="47.25" customHeight="1">
      <c r="A11" s="29">
        <v>20805</v>
      </c>
      <c r="B11" s="29" t="s">
        <v>78</v>
      </c>
      <c r="C11" s="8">
        <v>72.35</v>
      </c>
      <c r="D11" s="8">
        <v>72.35</v>
      </c>
      <c r="E11" s="8"/>
      <c r="F11" s="24"/>
      <c r="G11" s="24"/>
      <c r="H11" s="24"/>
      <c r="I11" s="20"/>
    </row>
    <row r="12" spans="1:9" s="14" customFormat="1" ht="47.25" customHeight="1">
      <c r="A12" s="29">
        <v>2080505</v>
      </c>
      <c r="B12" s="29" t="s">
        <v>79</v>
      </c>
      <c r="C12" s="8">
        <v>48.23</v>
      </c>
      <c r="D12" s="8">
        <v>48.23</v>
      </c>
      <c r="E12" s="8"/>
      <c r="F12" s="24"/>
      <c r="G12" s="24"/>
      <c r="H12" s="24"/>
      <c r="I12" s="20"/>
    </row>
    <row r="13" spans="1:9" s="14" customFormat="1" ht="47.25" customHeight="1">
      <c r="A13" s="29">
        <v>2080506</v>
      </c>
      <c r="B13" s="29" t="s">
        <v>80</v>
      </c>
      <c r="C13" s="8">
        <v>24.12</v>
      </c>
      <c r="D13" s="8">
        <v>24.12</v>
      </c>
      <c r="E13" s="8"/>
      <c r="F13" s="24"/>
      <c r="G13" s="24"/>
      <c r="H13" s="24"/>
      <c r="I13" s="20"/>
    </row>
    <row r="14" spans="1:8" ht="47.25" customHeight="1">
      <c r="A14" s="29">
        <v>210</v>
      </c>
      <c r="B14" s="22" t="s">
        <v>81</v>
      </c>
      <c r="C14" s="8">
        <v>40.77</v>
      </c>
      <c r="D14" s="8">
        <v>40.77</v>
      </c>
      <c r="E14" s="8"/>
      <c r="F14" s="24"/>
      <c r="G14" s="24"/>
      <c r="H14" s="24"/>
    </row>
    <row r="15" spans="1:8" ht="47.25" customHeight="1">
      <c r="A15" s="89" t="s">
        <v>82</v>
      </c>
      <c r="B15" s="90" t="s">
        <v>83</v>
      </c>
      <c r="C15" s="8" t="s">
        <v>84</v>
      </c>
      <c r="D15" s="8" t="s">
        <v>84</v>
      </c>
      <c r="E15" s="8"/>
      <c r="F15" s="24"/>
      <c r="G15" s="24"/>
      <c r="H15" s="24"/>
    </row>
    <row r="16" spans="1:8" ht="47.25" customHeight="1">
      <c r="A16" s="89" t="s">
        <v>85</v>
      </c>
      <c r="B16" s="90" t="s">
        <v>86</v>
      </c>
      <c r="C16" s="8">
        <v>21.35</v>
      </c>
      <c r="D16" s="8">
        <v>21.35</v>
      </c>
      <c r="E16" s="8"/>
      <c r="F16" s="24"/>
      <c r="G16" s="24"/>
      <c r="H16" s="24"/>
    </row>
    <row r="17" spans="1:8" ht="47.25" customHeight="1">
      <c r="A17" s="89" t="s">
        <v>87</v>
      </c>
      <c r="B17" s="90" t="s">
        <v>88</v>
      </c>
      <c r="C17" s="8" t="s">
        <v>89</v>
      </c>
      <c r="D17" s="8" t="s">
        <v>89</v>
      </c>
      <c r="E17" s="8"/>
      <c r="F17" s="24"/>
      <c r="G17" s="24"/>
      <c r="H17" s="24"/>
    </row>
    <row r="18" spans="1:8" ht="47.25" customHeight="1">
      <c r="A18" s="89" t="s">
        <v>90</v>
      </c>
      <c r="B18" s="89" t="s">
        <v>91</v>
      </c>
      <c r="C18" s="8" t="s">
        <v>92</v>
      </c>
      <c r="D18" s="8" t="s">
        <v>92</v>
      </c>
      <c r="E18" s="8"/>
      <c r="F18" s="24"/>
      <c r="G18" s="24"/>
      <c r="H18" s="24"/>
    </row>
    <row r="19" spans="1:8" ht="47.25" customHeight="1">
      <c r="A19" s="89" t="s">
        <v>93</v>
      </c>
      <c r="B19" s="89" t="s">
        <v>94</v>
      </c>
      <c r="C19" s="8" t="s">
        <v>95</v>
      </c>
      <c r="D19" s="8" t="s">
        <v>95</v>
      </c>
      <c r="E19" s="8"/>
      <c r="F19" s="24"/>
      <c r="G19" s="24"/>
      <c r="H19" s="24"/>
    </row>
    <row r="20" spans="1:8" ht="47.25" customHeight="1">
      <c r="A20" s="89"/>
      <c r="B20" s="90" t="s">
        <v>96</v>
      </c>
      <c r="C20" s="8">
        <f>C7+C10+C14</f>
        <v>901.13</v>
      </c>
      <c r="D20" s="8">
        <f>D7+D10+D14</f>
        <v>742.63</v>
      </c>
      <c r="E20" s="8">
        <v>158.5</v>
      </c>
      <c r="F20" s="24"/>
      <c r="G20" s="24"/>
      <c r="H20" s="24"/>
    </row>
    <row r="21" ht="27.75" customHeight="1">
      <c r="A21" s="54" t="s">
        <v>97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35433070866141736" right="0.31496062992125984" top="0.8661417322834646" bottom="0.5905511811023623" header="0.35433070866141736" footer="0.5118110236220472"/>
  <pageSetup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">
      <selection activeCell="B1" sqref="B1:D65536"/>
    </sheetView>
  </sheetViews>
  <sheetFormatPr defaultColWidth="6.66015625" defaultRowHeight="18" customHeight="1"/>
  <cols>
    <col min="1" max="1" width="50.66015625" style="41" customWidth="1"/>
    <col min="2" max="2" width="17.66015625" style="42" customWidth="1"/>
    <col min="3" max="3" width="50.66015625" style="42" customWidth="1"/>
    <col min="4" max="4" width="17.66015625" style="42" customWidth="1"/>
    <col min="5" max="157" width="9" style="41" customWidth="1"/>
    <col min="158" max="250" width="9.16015625" style="41" customWidth="1"/>
    <col min="251" max="16384" width="6.66015625" style="41" customWidth="1"/>
  </cols>
  <sheetData>
    <row r="1" ht="24" customHeight="1">
      <c r="A1" s="16" t="s">
        <v>98</v>
      </c>
    </row>
    <row r="2" spans="1:250" ht="42" customHeight="1">
      <c r="A2" s="17" t="s">
        <v>99</v>
      </c>
      <c r="B2" s="44"/>
      <c r="C2" s="44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</row>
    <row r="3" spans="1:250" ht="24" customHeight="1">
      <c r="A3" s="13"/>
      <c r="B3" s="45"/>
      <c r="C3" s="45"/>
      <c r="D3" s="45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8" t="s">
        <v>3</v>
      </c>
      <c r="B4" s="8"/>
      <c r="C4" s="8" t="s">
        <v>4</v>
      </c>
      <c r="D4" s="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</row>
    <row r="5" spans="1:250" ht="36.75" customHeight="1">
      <c r="A5" s="18" t="s">
        <v>5</v>
      </c>
      <c r="B5" s="8" t="s">
        <v>6</v>
      </c>
      <c r="C5" s="8" t="s">
        <v>5</v>
      </c>
      <c r="D5" s="8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</row>
    <row r="6" spans="1:250" ht="30" customHeight="1">
      <c r="A6" s="29" t="s">
        <v>100</v>
      </c>
      <c r="B6" s="8">
        <v>901.13</v>
      </c>
      <c r="C6" s="52" t="s">
        <v>8</v>
      </c>
      <c r="D6" s="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</row>
    <row r="7" spans="1:250" ht="30" customHeight="1">
      <c r="A7" s="29" t="s">
        <v>101</v>
      </c>
      <c r="B7" s="8">
        <v>901.13</v>
      </c>
      <c r="C7" s="52" t="s">
        <v>10</v>
      </c>
      <c r="D7" s="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</row>
    <row r="8" spans="1:250" ht="30" customHeight="1">
      <c r="A8" s="29" t="s">
        <v>102</v>
      </c>
      <c r="B8" s="8"/>
      <c r="C8" s="52" t="s">
        <v>12</v>
      </c>
      <c r="D8" s="8">
        <v>788.01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</row>
    <row r="9" spans="1:250" ht="30" customHeight="1">
      <c r="A9" s="29" t="s">
        <v>103</v>
      </c>
      <c r="B9" s="8"/>
      <c r="C9" s="52" t="s">
        <v>14</v>
      </c>
      <c r="D9" s="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</row>
    <row r="10" spans="1:250" ht="30" customHeight="1">
      <c r="A10" s="29" t="s">
        <v>104</v>
      </c>
      <c r="B10" s="8"/>
      <c r="C10" s="52" t="s">
        <v>16</v>
      </c>
      <c r="D10" s="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</row>
    <row r="11" spans="1:250" ht="30" customHeight="1">
      <c r="A11" s="29" t="s">
        <v>101</v>
      </c>
      <c r="B11" s="8"/>
      <c r="C11" s="60" t="s">
        <v>18</v>
      </c>
      <c r="D11" s="8">
        <v>72.35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</row>
    <row r="12" spans="1:250" ht="30" customHeight="1">
      <c r="A12" s="29" t="s">
        <v>102</v>
      </c>
      <c r="B12" s="8"/>
      <c r="C12" s="52" t="s">
        <v>20</v>
      </c>
      <c r="D12" s="8">
        <v>40.77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</row>
    <row r="13" spans="1:250" ht="30" customHeight="1">
      <c r="A13" s="29" t="s">
        <v>103</v>
      </c>
      <c r="B13" s="61"/>
      <c r="C13" s="52" t="s">
        <v>22</v>
      </c>
      <c r="D13" s="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</row>
    <row r="14" spans="1:250" ht="30" customHeight="1">
      <c r="A14" s="62"/>
      <c r="B14" s="61"/>
      <c r="C14" s="52" t="s">
        <v>24</v>
      </c>
      <c r="D14" s="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</row>
    <row r="15" spans="1:250" ht="30" customHeight="1">
      <c r="A15" s="63"/>
      <c r="B15" s="61"/>
      <c r="C15" s="52" t="s">
        <v>25</v>
      </c>
      <c r="D15" s="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</row>
    <row r="16" spans="1:250" ht="30" customHeight="1">
      <c r="A16" s="29"/>
      <c r="B16" s="61"/>
      <c r="C16" s="52" t="s">
        <v>26</v>
      </c>
      <c r="D16" s="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</row>
    <row r="17" spans="1:250" ht="30" customHeight="1">
      <c r="A17" s="29"/>
      <c r="B17" s="61"/>
      <c r="C17" s="52" t="s">
        <v>27</v>
      </c>
      <c r="D17" s="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</row>
    <row r="18" spans="1:250" ht="30" customHeight="1">
      <c r="A18" s="29"/>
      <c r="B18" s="8"/>
      <c r="C18" s="52" t="s">
        <v>28</v>
      </c>
      <c r="D18" s="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</row>
    <row r="19" spans="1:250" ht="30" customHeight="1">
      <c r="A19" s="29"/>
      <c r="B19" s="8"/>
      <c r="C19" s="52" t="s">
        <v>29</v>
      </c>
      <c r="D19" s="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</row>
    <row r="20" spans="1:250" ht="30" customHeight="1">
      <c r="A20" s="29"/>
      <c r="B20" s="8"/>
      <c r="C20" s="52" t="s">
        <v>30</v>
      </c>
      <c r="D20" s="64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</row>
    <row r="21" spans="1:250" ht="30" customHeight="1">
      <c r="A21" s="29"/>
      <c r="B21" s="8"/>
      <c r="C21" s="52" t="s">
        <v>31</v>
      </c>
      <c r="D21" s="64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</row>
    <row r="22" spans="1:250" ht="30" customHeight="1">
      <c r="A22" s="29"/>
      <c r="B22" s="8"/>
      <c r="C22" s="65" t="s">
        <v>32</v>
      </c>
      <c r="D22" s="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</row>
    <row r="23" spans="1:250" ht="30" customHeight="1">
      <c r="A23" s="29"/>
      <c r="B23" s="8"/>
      <c r="C23" s="65" t="s">
        <v>33</v>
      </c>
      <c r="D23" s="66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</row>
    <row r="24" spans="1:250" ht="30.75" customHeight="1">
      <c r="A24" s="29"/>
      <c r="B24" s="8"/>
      <c r="C24" s="65" t="s">
        <v>34</v>
      </c>
      <c r="D24" s="66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</row>
    <row r="25" spans="1:250" ht="30.75" customHeight="1">
      <c r="A25" s="29"/>
      <c r="B25" s="8"/>
      <c r="C25" s="65" t="s">
        <v>35</v>
      </c>
      <c r="D25" s="66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</row>
    <row r="26" spans="1:250" ht="30.75" customHeight="1">
      <c r="A26" s="29"/>
      <c r="B26" s="8"/>
      <c r="C26" s="65" t="s">
        <v>36</v>
      </c>
      <c r="D26" s="66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</row>
    <row r="27" spans="1:250" ht="30.75" customHeight="1">
      <c r="A27" s="29"/>
      <c r="B27" s="8"/>
      <c r="C27" s="65" t="s">
        <v>37</v>
      </c>
      <c r="D27" s="66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</row>
    <row r="28" spans="1:250" ht="30" customHeight="1">
      <c r="A28" s="29"/>
      <c r="B28" s="8"/>
      <c r="C28" s="52"/>
      <c r="D28" s="8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</row>
    <row r="29" spans="1:250" ht="30" customHeight="1">
      <c r="A29" s="69"/>
      <c r="B29" s="8"/>
      <c r="C29" s="52" t="s">
        <v>105</v>
      </c>
      <c r="D29" s="8"/>
      <c r="E29" s="67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</row>
    <row r="30" spans="1:250" ht="30" customHeight="1">
      <c r="A30" s="69"/>
      <c r="B30" s="8"/>
      <c r="C30" s="53"/>
      <c r="D30" s="8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</row>
    <row r="31" spans="1:250" ht="30" customHeight="1">
      <c r="A31" s="62" t="s">
        <v>42</v>
      </c>
      <c r="B31" s="8">
        <v>901.13</v>
      </c>
      <c r="C31" s="50" t="s">
        <v>43</v>
      </c>
      <c r="D31" s="8">
        <v>901.13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</row>
    <row r="32" spans="1:250" ht="27" customHeight="1">
      <c r="A32" s="30"/>
      <c r="B32" s="70"/>
      <c r="C32" s="71"/>
      <c r="D32" s="70">
        <v>0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</row>
    <row r="33" spans="1:250" ht="27.75" customHeight="1">
      <c r="A33" s="72"/>
      <c r="B33" s="73"/>
      <c r="C33" s="73"/>
      <c r="D33" s="73"/>
      <c r="E33" s="72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</row>
    <row r="34" spans="1:250" ht="27.75" customHeight="1">
      <c r="A34" s="74"/>
      <c r="B34" s="75"/>
      <c r="C34" s="75"/>
      <c r="D34" s="75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</row>
    <row r="35" spans="1:250" ht="27.75" customHeight="1">
      <c r="A35" s="76"/>
      <c r="B35" s="75"/>
      <c r="C35" s="75"/>
      <c r="D35" s="75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</row>
    <row r="36" spans="1:250" ht="27.75" customHeight="1">
      <c r="A36" s="76"/>
      <c r="B36" s="75"/>
      <c r="C36" s="75"/>
      <c r="D36" s="75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</row>
    <row r="37" spans="1:250" ht="27.75" customHeight="1">
      <c r="A37" s="76"/>
      <c r="B37" s="75"/>
      <c r="C37" s="75"/>
      <c r="D37" s="75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J20"/>
  <sheetViews>
    <sheetView showGridLines="0" showZeros="0" view="pageBreakPreview" zoomScale="85" zoomScaleNormal="115" zoomScaleSheetLayoutView="85" workbookViewId="0" topLeftCell="A7">
      <selection activeCell="C1" sqref="C1:G65536"/>
    </sheetView>
  </sheetViews>
  <sheetFormatPr defaultColWidth="9.16015625" defaultRowHeight="27.75" customHeight="1"/>
  <cols>
    <col min="1" max="1" width="16.83203125" style="15" customWidth="1"/>
    <col min="2" max="2" width="29.5" style="15" customWidth="1"/>
    <col min="3" max="6" width="15.5" style="48" customWidth="1"/>
    <col min="7" max="7" width="19.83203125" style="48" customWidth="1"/>
    <col min="8" max="244" width="7.66015625" style="15" customWidth="1"/>
    <col min="245" max="16384" width="9.16015625" style="41" customWidth="1"/>
  </cols>
  <sheetData>
    <row r="1" spans="1:3" ht="27.75" customHeight="1">
      <c r="A1" s="16" t="s">
        <v>106</v>
      </c>
      <c r="B1" s="16"/>
      <c r="C1" s="49"/>
    </row>
    <row r="2" spans="1:7" s="12" customFormat="1" ht="34.5" customHeight="1">
      <c r="A2" s="17" t="s">
        <v>107</v>
      </c>
      <c r="B2" s="17"/>
      <c r="C2" s="44"/>
      <c r="D2" s="44"/>
      <c r="E2" s="44"/>
      <c r="F2" s="44"/>
      <c r="G2" s="44"/>
    </row>
    <row r="3" spans="3:7" s="13" customFormat="1" ht="47.25" customHeight="1">
      <c r="C3" s="45"/>
      <c r="D3" s="45"/>
      <c r="E3" s="45"/>
      <c r="F3" s="45"/>
      <c r="G3" s="45" t="s">
        <v>2</v>
      </c>
    </row>
    <row r="4" spans="1:244" s="14" customFormat="1" ht="39.75" customHeight="1">
      <c r="A4" s="18" t="s">
        <v>66</v>
      </c>
      <c r="B4" s="18" t="s">
        <v>67</v>
      </c>
      <c r="C4" s="8" t="s">
        <v>49</v>
      </c>
      <c r="D4" s="46" t="s">
        <v>69</v>
      </c>
      <c r="E4" s="46"/>
      <c r="F4" s="46"/>
      <c r="G4" s="50" t="s">
        <v>70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</row>
    <row r="5" spans="1:244" s="14" customFormat="1" ht="39.75" customHeight="1">
      <c r="A5" s="18"/>
      <c r="B5" s="18"/>
      <c r="C5" s="8"/>
      <c r="D5" s="8" t="s">
        <v>108</v>
      </c>
      <c r="E5" s="8" t="s">
        <v>109</v>
      </c>
      <c r="F5" s="8" t="s">
        <v>110</v>
      </c>
      <c r="G5" s="5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</row>
    <row r="6" spans="1:7" ht="34.5" customHeight="1">
      <c r="A6" s="18">
        <v>205</v>
      </c>
      <c r="B6" s="51" t="s">
        <v>74</v>
      </c>
      <c r="C6" s="52">
        <v>788.01</v>
      </c>
      <c r="D6" s="53">
        <v>629.51</v>
      </c>
      <c r="E6" s="53">
        <v>583.32</v>
      </c>
      <c r="F6" s="53">
        <v>46.19</v>
      </c>
      <c r="G6" s="50">
        <v>158.5</v>
      </c>
    </row>
    <row r="7" spans="1:7" ht="34.5" customHeight="1">
      <c r="A7" s="18">
        <v>20508</v>
      </c>
      <c r="B7" s="51" t="s">
        <v>75</v>
      </c>
      <c r="C7" s="52">
        <v>788.01</v>
      </c>
      <c r="D7" s="53">
        <v>629.51</v>
      </c>
      <c r="E7" s="53">
        <v>583.32</v>
      </c>
      <c r="F7" s="53">
        <v>46.19</v>
      </c>
      <c r="G7" s="50">
        <v>158.5</v>
      </c>
    </row>
    <row r="8" spans="1:7" ht="34.5" customHeight="1">
      <c r="A8" s="18">
        <v>2050802</v>
      </c>
      <c r="B8" s="51" t="s">
        <v>76</v>
      </c>
      <c r="C8" s="52">
        <v>788.01</v>
      </c>
      <c r="D8" s="53">
        <v>629.51</v>
      </c>
      <c r="E8" s="53">
        <v>583.32</v>
      </c>
      <c r="F8" s="53">
        <v>46.19</v>
      </c>
      <c r="G8" s="50">
        <v>158.5</v>
      </c>
    </row>
    <row r="9" spans="1:7" ht="34.5" customHeight="1">
      <c r="A9" s="18">
        <v>208</v>
      </c>
      <c r="B9" s="51" t="s">
        <v>77</v>
      </c>
      <c r="C9" s="8">
        <f>D9</f>
        <v>72.35</v>
      </c>
      <c r="D9" s="53">
        <f>E9</f>
        <v>72.35</v>
      </c>
      <c r="E9" s="53">
        <v>72.35</v>
      </c>
      <c r="F9" s="53"/>
      <c r="G9" s="50"/>
    </row>
    <row r="10" spans="1:7" ht="34.5" customHeight="1">
      <c r="A10" s="18">
        <v>20805</v>
      </c>
      <c r="B10" s="51" t="s">
        <v>111</v>
      </c>
      <c r="C10" s="8">
        <f aca="true" t="shared" si="0" ref="C10:C18">D10</f>
        <v>72.35</v>
      </c>
      <c r="D10" s="53">
        <f aca="true" t="shared" si="1" ref="D10:D18">E10</f>
        <v>72.35</v>
      </c>
      <c r="E10" s="53">
        <v>72.35</v>
      </c>
      <c r="F10" s="53"/>
      <c r="G10" s="50"/>
    </row>
    <row r="11" spans="1:7" ht="34.5" customHeight="1">
      <c r="A11" s="18">
        <v>2080505</v>
      </c>
      <c r="B11" s="51" t="s">
        <v>112</v>
      </c>
      <c r="C11" s="8">
        <f t="shared" si="0"/>
        <v>48.23</v>
      </c>
      <c r="D11" s="53">
        <f t="shared" si="1"/>
        <v>48.23</v>
      </c>
      <c r="E11" s="53">
        <v>48.23</v>
      </c>
      <c r="F11" s="53"/>
      <c r="G11" s="50"/>
    </row>
    <row r="12" spans="1:7" ht="34.5" customHeight="1">
      <c r="A12" s="18">
        <v>2080506</v>
      </c>
      <c r="B12" s="51" t="s">
        <v>80</v>
      </c>
      <c r="C12" s="8">
        <f t="shared" si="0"/>
        <v>24.12</v>
      </c>
      <c r="D12" s="53">
        <f t="shared" si="1"/>
        <v>24.12</v>
      </c>
      <c r="E12" s="53">
        <v>24.12</v>
      </c>
      <c r="F12" s="53"/>
      <c r="G12" s="50"/>
    </row>
    <row r="13" spans="1:7" ht="34.5" customHeight="1">
      <c r="A13" s="18">
        <v>210</v>
      </c>
      <c r="B13" s="51" t="s">
        <v>81</v>
      </c>
      <c r="C13" s="8">
        <f t="shared" si="0"/>
        <v>40.77</v>
      </c>
      <c r="D13" s="53">
        <f t="shared" si="1"/>
        <v>40.77</v>
      </c>
      <c r="E13" s="53">
        <v>40.77</v>
      </c>
      <c r="F13" s="53"/>
      <c r="G13" s="50"/>
    </row>
    <row r="14" spans="1:7" ht="34.5" customHeight="1">
      <c r="A14" s="18">
        <v>21011</v>
      </c>
      <c r="B14" s="51" t="s">
        <v>83</v>
      </c>
      <c r="C14" s="8">
        <f t="shared" si="0"/>
        <v>40.77</v>
      </c>
      <c r="D14" s="53">
        <f t="shared" si="1"/>
        <v>40.77</v>
      </c>
      <c r="E14" s="53">
        <v>40.77</v>
      </c>
      <c r="F14" s="53"/>
      <c r="G14" s="50"/>
    </row>
    <row r="15" spans="1:7" ht="34.5" customHeight="1">
      <c r="A15" s="18">
        <v>2101101</v>
      </c>
      <c r="B15" s="51" t="s">
        <v>86</v>
      </c>
      <c r="C15" s="8">
        <f t="shared" si="0"/>
        <v>21.34</v>
      </c>
      <c r="D15" s="53">
        <f t="shared" si="1"/>
        <v>21.34</v>
      </c>
      <c r="E15" s="53">
        <v>21.34</v>
      </c>
      <c r="F15" s="53"/>
      <c r="G15" s="50"/>
    </row>
    <row r="16" spans="1:7" ht="34.5" customHeight="1">
      <c r="A16" s="18">
        <v>2101102</v>
      </c>
      <c r="B16" s="51" t="s">
        <v>88</v>
      </c>
      <c r="C16" s="8">
        <f t="shared" si="0"/>
        <v>6.38</v>
      </c>
      <c r="D16" s="53">
        <f t="shared" si="1"/>
        <v>6.38</v>
      </c>
      <c r="E16" s="53">
        <v>6.38</v>
      </c>
      <c r="F16" s="53"/>
      <c r="G16" s="50"/>
    </row>
    <row r="17" spans="1:7" ht="34.5" customHeight="1">
      <c r="A17" s="18">
        <v>2101103</v>
      </c>
      <c r="B17" s="27" t="s">
        <v>91</v>
      </c>
      <c r="C17" s="8">
        <f t="shared" si="0"/>
        <v>8.13</v>
      </c>
      <c r="D17" s="53">
        <f t="shared" si="1"/>
        <v>8.13</v>
      </c>
      <c r="E17" s="53">
        <v>8.13</v>
      </c>
      <c r="F17" s="53"/>
      <c r="G17" s="50"/>
    </row>
    <row r="18" spans="1:7" ht="34.5" customHeight="1">
      <c r="A18" s="18">
        <v>2101199</v>
      </c>
      <c r="B18" s="28" t="s">
        <v>94</v>
      </c>
      <c r="C18" s="8">
        <f t="shared" si="0"/>
        <v>4.91</v>
      </c>
      <c r="D18" s="53">
        <f t="shared" si="1"/>
        <v>4.91</v>
      </c>
      <c r="E18" s="53">
        <v>4.91</v>
      </c>
      <c r="F18" s="53"/>
      <c r="G18" s="50"/>
    </row>
    <row r="19" spans="1:7" ht="34.5" customHeight="1">
      <c r="A19" s="28" t="s">
        <v>113</v>
      </c>
      <c r="B19" s="28" t="s">
        <v>68</v>
      </c>
      <c r="C19" s="8">
        <f>C6+C9+C13</f>
        <v>901.13</v>
      </c>
      <c r="D19" s="8">
        <f>D6+D9+D13</f>
        <v>742.63</v>
      </c>
      <c r="E19" s="8">
        <f>E6+E9+E13</f>
        <v>696.44</v>
      </c>
      <c r="F19" s="8">
        <f>F6+F9+F13</f>
        <v>46.19</v>
      </c>
      <c r="G19" s="8">
        <f>G6+G9+G13</f>
        <v>158.5</v>
      </c>
    </row>
    <row r="20" spans="1:7" ht="27.75" customHeight="1">
      <c r="A20" s="54" t="s">
        <v>97</v>
      </c>
      <c r="B20" s="54"/>
      <c r="C20" s="55"/>
      <c r="D20" s="56"/>
      <c r="E20" s="56"/>
      <c r="F20" s="56"/>
      <c r="G20" s="56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3"/>
  <sheetViews>
    <sheetView showGridLines="0" showZeros="0" view="pageBreakPreview" zoomScale="85" zoomScaleNormal="115" zoomScaleSheetLayoutView="85" workbookViewId="0" topLeftCell="A18">
      <selection activeCell="C13" sqref="C1:E65536"/>
    </sheetView>
  </sheetViews>
  <sheetFormatPr defaultColWidth="9.16015625" defaultRowHeight="12.75" customHeight="1"/>
  <cols>
    <col min="1" max="1" width="28.16015625" style="40" customWidth="1"/>
    <col min="2" max="2" width="31.5" style="41" customWidth="1"/>
    <col min="3" max="5" width="24.66015625" style="42" customWidth="1"/>
    <col min="6" max="243" width="7.66015625" style="41" customWidth="1"/>
    <col min="244" max="16384" width="9.16015625" style="41" customWidth="1"/>
  </cols>
  <sheetData>
    <row r="1" spans="1:2" ht="33.75" customHeight="1">
      <c r="A1" s="43" t="s">
        <v>114</v>
      </c>
      <c r="B1" s="16"/>
    </row>
    <row r="2" spans="1:243" ht="39.75" customHeight="1">
      <c r="A2" s="17" t="s">
        <v>115</v>
      </c>
      <c r="B2" s="17"/>
      <c r="C2" s="44"/>
      <c r="D2" s="44"/>
      <c r="E2" s="4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45"/>
      <c r="D3" s="45"/>
      <c r="E3" s="45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8" t="s">
        <v>116</v>
      </c>
      <c r="B4" s="18"/>
      <c r="C4" s="46" t="s">
        <v>117</v>
      </c>
      <c r="D4" s="46"/>
      <c r="E4" s="46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18" t="s">
        <v>66</v>
      </c>
      <c r="B5" s="18" t="s">
        <v>67</v>
      </c>
      <c r="C5" s="8" t="s">
        <v>108</v>
      </c>
      <c r="D5" s="8" t="s">
        <v>109</v>
      </c>
      <c r="E5" s="8" t="s">
        <v>110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4.5" customHeight="1">
      <c r="A6" s="29">
        <v>301</v>
      </c>
      <c r="B6" s="22" t="s">
        <v>118</v>
      </c>
      <c r="C6" s="8">
        <f>SUM(C7:C17)</f>
        <v>672.3199999999999</v>
      </c>
      <c r="D6" s="8">
        <f>SUM(D7:D17)</f>
        <v>672.3199999999999</v>
      </c>
      <c r="E6" s="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34.5" customHeight="1">
      <c r="A7" s="29">
        <v>30101</v>
      </c>
      <c r="B7" s="22" t="s">
        <v>119</v>
      </c>
      <c r="C7" s="8">
        <f aca="true" t="shared" si="0" ref="C7:C17">D7+E7</f>
        <v>126.64</v>
      </c>
      <c r="D7" s="8">
        <f>89.97+36.67</f>
        <v>126.64</v>
      </c>
      <c r="E7" s="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29">
        <v>30102</v>
      </c>
      <c r="B8" s="22" t="s">
        <v>120</v>
      </c>
      <c r="C8" s="8">
        <f t="shared" si="0"/>
        <v>147.01999999999998</v>
      </c>
      <c r="D8" s="8">
        <f>132.95+14.07</f>
        <v>147.01999999999998</v>
      </c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29">
        <v>30103</v>
      </c>
      <c r="B9" s="22" t="s">
        <v>121</v>
      </c>
      <c r="C9" s="8">
        <f t="shared" si="0"/>
        <v>16.32</v>
      </c>
      <c r="D9" s="8">
        <v>16.32</v>
      </c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29">
        <v>30107</v>
      </c>
      <c r="B10" s="22" t="s">
        <v>122</v>
      </c>
      <c r="C10" s="8">
        <f t="shared" si="0"/>
        <v>54.23</v>
      </c>
      <c r="D10" s="8">
        <v>54.23</v>
      </c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29">
        <v>30108</v>
      </c>
      <c r="B11" s="22" t="s">
        <v>123</v>
      </c>
      <c r="C11" s="8">
        <f t="shared" si="0"/>
        <v>48.24</v>
      </c>
      <c r="D11" s="8">
        <f>32.53+15.71</f>
        <v>48.24</v>
      </c>
      <c r="E11" s="8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4.5" customHeight="1">
      <c r="A12" s="29">
        <v>30109</v>
      </c>
      <c r="B12" s="22" t="s">
        <v>124</v>
      </c>
      <c r="C12" s="8">
        <f t="shared" si="0"/>
        <v>24.12</v>
      </c>
      <c r="D12" s="8">
        <v>24.12</v>
      </c>
      <c r="E12" s="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34.5" customHeight="1">
      <c r="A13" s="29">
        <v>30110</v>
      </c>
      <c r="B13" s="22" t="s">
        <v>125</v>
      </c>
      <c r="C13" s="8">
        <f t="shared" si="0"/>
        <v>27.72</v>
      </c>
      <c r="D13" s="8">
        <f>21.34+6.38</f>
        <v>27.72</v>
      </c>
      <c r="E13" s="8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34.5" customHeight="1">
      <c r="A14" s="29">
        <v>30111</v>
      </c>
      <c r="B14" s="22" t="s">
        <v>126</v>
      </c>
      <c r="C14" s="8">
        <f t="shared" si="0"/>
        <v>13.040000000000001</v>
      </c>
      <c r="D14" s="8">
        <f>8.13+4.91</f>
        <v>13.040000000000001</v>
      </c>
      <c r="E14" s="8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34.5" customHeight="1">
      <c r="A15" s="29">
        <v>30112</v>
      </c>
      <c r="B15" s="22" t="s">
        <v>127</v>
      </c>
      <c r="C15" s="8">
        <f t="shared" si="0"/>
        <v>6.109999999999999</v>
      </c>
      <c r="D15" s="8">
        <f>3.46+2.65</f>
        <v>6.109999999999999</v>
      </c>
      <c r="E15" s="8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34.5" customHeight="1">
      <c r="A16" s="29">
        <v>30113</v>
      </c>
      <c r="B16" s="22" t="s">
        <v>128</v>
      </c>
      <c r="C16" s="8">
        <f t="shared" si="0"/>
        <v>183.61</v>
      </c>
      <c r="D16" s="8">
        <f>138.83+44.78</f>
        <v>183.61</v>
      </c>
      <c r="E16" s="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34.5" customHeight="1">
      <c r="A17" s="29">
        <v>30199</v>
      </c>
      <c r="B17" s="22" t="s">
        <v>129</v>
      </c>
      <c r="C17" s="8">
        <f t="shared" si="0"/>
        <v>25.270000000000003</v>
      </c>
      <c r="D17" s="8">
        <f>18.17+7.1</f>
        <v>25.270000000000003</v>
      </c>
      <c r="E17" s="8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34.5" customHeight="1">
      <c r="A18" s="29">
        <v>303</v>
      </c>
      <c r="B18" s="22" t="s">
        <v>130</v>
      </c>
      <c r="C18" s="8">
        <f>SUM(C19:C22)</f>
        <v>24.118</v>
      </c>
      <c r="D18" s="8">
        <f>SUM(D19:D22)</f>
        <v>24.124</v>
      </c>
      <c r="E18" s="8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34.5" customHeight="1">
      <c r="A19" s="29">
        <v>30302</v>
      </c>
      <c r="B19" s="22" t="s">
        <v>131</v>
      </c>
      <c r="C19" s="8">
        <f>D19+E19</f>
        <v>21.189999999999998</v>
      </c>
      <c r="D19" s="8">
        <f>4.15+17.04</f>
        <v>21.189999999999998</v>
      </c>
      <c r="E19" s="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3" ht="34.5" customHeight="1">
      <c r="A20" s="29">
        <v>30305</v>
      </c>
      <c r="B20" s="22" t="s">
        <v>132</v>
      </c>
      <c r="C20" s="8">
        <f>D20+E20</f>
        <v>1.42</v>
      </c>
      <c r="D20" s="8">
        <v>1.42</v>
      </c>
      <c r="E20" s="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3" ht="34.5" customHeight="1">
      <c r="A21" s="29">
        <v>30309</v>
      </c>
      <c r="B21" s="22" t="s">
        <v>133</v>
      </c>
      <c r="C21" s="8">
        <v>0.018</v>
      </c>
      <c r="D21" s="8">
        <f>0.018+0.006</f>
        <v>0.024</v>
      </c>
      <c r="E21" s="8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3" ht="34.5" customHeight="1">
      <c r="A22" s="29">
        <v>30399</v>
      </c>
      <c r="B22" s="22" t="s">
        <v>134</v>
      </c>
      <c r="C22" s="8">
        <f>D22+E22</f>
        <v>1.49</v>
      </c>
      <c r="D22" s="8">
        <v>1.49</v>
      </c>
      <c r="E22" s="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</row>
    <row r="23" spans="1:243" ht="34.5" customHeight="1">
      <c r="A23" s="29">
        <v>302</v>
      </c>
      <c r="B23" s="22" t="s">
        <v>135</v>
      </c>
      <c r="C23" s="8">
        <f>SUM(C24:C31)</f>
        <v>46.19</v>
      </c>
      <c r="D23" s="8">
        <f>SUM(D24:D31)</f>
        <v>0</v>
      </c>
      <c r="E23" s="8">
        <f>SUM(E24:E31)</f>
        <v>46.19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</row>
    <row r="24" spans="1:243" ht="34.5" customHeight="1">
      <c r="A24" s="29">
        <v>30201</v>
      </c>
      <c r="B24" s="22" t="s">
        <v>136</v>
      </c>
      <c r="C24" s="8">
        <f aca="true" t="shared" si="1" ref="C24:C31">D24+E24</f>
        <v>1.1</v>
      </c>
      <c r="D24" s="8"/>
      <c r="E24" s="8">
        <v>1.1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</row>
    <row r="25" spans="1:243" ht="34.5" customHeight="1">
      <c r="A25" s="29">
        <v>30204</v>
      </c>
      <c r="B25" s="22" t="s">
        <v>137</v>
      </c>
      <c r="C25" s="8">
        <f t="shared" si="1"/>
        <v>0.2</v>
      </c>
      <c r="D25" s="8"/>
      <c r="E25" s="47">
        <v>0.2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</row>
    <row r="26" spans="1:243" ht="34.5" customHeight="1">
      <c r="A26" s="29">
        <v>30205</v>
      </c>
      <c r="B26" s="22" t="s">
        <v>138</v>
      </c>
      <c r="C26" s="8">
        <f t="shared" si="1"/>
        <v>0.6</v>
      </c>
      <c r="D26" s="8"/>
      <c r="E26" s="47">
        <v>0.6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</row>
    <row r="27" spans="1:243" ht="34.5" customHeight="1">
      <c r="A27" s="29">
        <v>30206</v>
      </c>
      <c r="B27" s="22" t="s">
        <v>139</v>
      </c>
      <c r="C27" s="8">
        <f t="shared" si="1"/>
        <v>3</v>
      </c>
      <c r="D27" s="8"/>
      <c r="E27" s="47">
        <f>3</f>
        <v>3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</row>
    <row r="28" spans="1:243" ht="34.5" customHeight="1">
      <c r="A28" s="29">
        <v>30207</v>
      </c>
      <c r="B28" s="22" t="s">
        <v>140</v>
      </c>
      <c r="C28" s="8">
        <f t="shared" si="1"/>
        <v>3.6</v>
      </c>
      <c r="D28" s="8"/>
      <c r="E28" s="47">
        <f>1.5+2.1</f>
        <v>3.6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</row>
    <row r="29" spans="1:243" ht="34.5" customHeight="1">
      <c r="A29" s="29">
        <v>30208</v>
      </c>
      <c r="B29" s="22" t="s">
        <v>141</v>
      </c>
      <c r="C29" s="8">
        <f t="shared" si="1"/>
        <v>12.5</v>
      </c>
      <c r="D29" s="8"/>
      <c r="E29" s="47">
        <v>12.5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</row>
    <row r="30" spans="1:243" ht="34.5" customHeight="1">
      <c r="A30" s="29">
        <v>30228</v>
      </c>
      <c r="B30" s="22" t="s">
        <v>142</v>
      </c>
      <c r="C30" s="8">
        <f t="shared" si="1"/>
        <v>5.96</v>
      </c>
      <c r="D30" s="8"/>
      <c r="E30" s="8">
        <f>4+1.96</f>
        <v>5.96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</row>
    <row r="31" spans="1:243" ht="34.5" customHeight="1">
      <c r="A31" s="29">
        <v>30239</v>
      </c>
      <c r="B31" s="22" t="s">
        <v>143</v>
      </c>
      <c r="C31" s="8">
        <f t="shared" si="1"/>
        <v>19.23</v>
      </c>
      <c r="D31" s="8"/>
      <c r="E31" s="47">
        <f>18.23+1</f>
        <v>19.23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</row>
    <row r="32" spans="1:243" ht="34.5" customHeight="1">
      <c r="A32" s="29"/>
      <c r="B32" s="28" t="s">
        <v>68</v>
      </c>
      <c r="C32" s="8">
        <f>C6+C18+C23</f>
        <v>742.6279999999999</v>
      </c>
      <c r="D32" s="8">
        <f>D6+D18+D23</f>
        <v>696.444</v>
      </c>
      <c r="E32" s="8">
        <f>E6+E18+E23</f>
        <v>46.19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</row>
    <row r="33" spans="1:2" ht="29.25" customHeight="1">
      <c r="A33" s="30" t="s">
        <v>144</v>
      </c>
      <c r="B33" s="30"/>
    </row>
  </sheetData>
  <sheetProtection/>
  <mergeCells count="1">
    <mergeCell ref="A4:B4"/>
  </mergeCells>
  <printOptions horizontalCentered="1"/>
  <pageMargins left="0.8267716535433072" right="0.8267716535433072" top="0.65" bottom="0.5905511811023623" header="0.35" footer="0.5118110236220472"/>
  <pageSetup horizontalDpi="600" verticalDpi="600" orientation="portrait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A7" sqref="A7:F7"/>
    </sheetView>
  </sheetViews>
  <sheetFormatPr defaultColWidth="12" defaultRowHeight="11.25"/>
  <cols>
    <col min="1" max="1" width="21.66015625" style="31" customWidth="1"/>
    <col min="2" max="6" width="18" style="31" customWidth="1"/>
    <col min="7" max="16384" width="12" style="31" customWidth="1"/>
  </cols>
  <sheetData>
    <row r="1" spans="1:6" ht="44.25" customHeight="1">
      <c r="A1" s="16" t="s">
        <v>145</v>
      </c>
      <c r="B1" s="32"/>
      <c r="C1" s="32"/>
      <c r="D1" s="32"/>
      <c r="E1" s="32"/>
      <c r="F1" s="32"/>
    </row>
    <row r="2" spans="1:6" ht="42" customHeight="1">
      <c r="A2" s="4" t="s">
        <v>146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3"/>
      <c r="B4" s="33"/>
      <c r="C4" s="33"/>
      <c r="D4" s="33"/>
      <c r="E4" s="33"/>
      <c r="F4" s="34" t="s">
        <v>2</v>
      </c>
    </row>
    <row r="5" spans="1:9" ht="64.5" customHeight="1">
      <c r="A5" s="35" t="s">
        <v>147</v>
      </c>
      <c r="B5" s="35" t="s">
        <v>148</v>
      </c>
      <c r="C5" s="36" t="s">
        <v>149</v>
      </c>
      <c r="D5" s="36"/>
      <c r="E5" s="36"/>
      <c r="F5" s="36" t="s">
        <v>150</v>
      </c>
      <c r="H5" s="37"/>
      <c r="I5" s="37"/>
    </row>
    <row r="6" spans="1:9" ht="64.5" customHeight="1">
      <c r="A6" s="35"/>
      <c r="B6" s="35"/>
      <c r="C6" s="36" t="s">
        <v>151</v>
      </c>
      <c r="D6" s="35" t="s">
        <v>152</v>
      </c>
      <c r="E6" s="35" t="s">
        <v>153</v>
      </c>
      <c r="F6" s="36"/>
      <c r="H6" s="38"/>
      <c r="I6" s="37"/>
    </row>
    <row r="7" spans="1:9" ht="64.5" customHeight="1">
      <c r="A7" s="36"/>
      <c r="B7" s="36"/>
      <c r="C7" s="36"/>
      <c r="D7" s="36"/>
      <c r="E7" s="36"/>
      <c r="F7" s="36"/>
      <c r="H7" s="37"/>
      <c r="I7" s="37"/>
    </row>
    <row r="8" spans="1:6" ht="51" customHeight="1">
      <c r="A8" s="39" t="s">
        <v>154</v>
      </c>
      <c r="B8" s="33"/>
      <c r="C8" s="33"/>
      <c r="D8" s="33"/>
      <c r="E8" s="33"/>
      <c r="F8" s="33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5">
      <selection activeCell="C8" sqref="C8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155</v>
      </c>
      <c r="B1" s="16"/>
    </row>
    <row r="2" spans="1:5" s="12" customFormat="1" ht="34.5" customHeight="1">
      <c r="A2" s="17" t="s">
        <v>156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66</v>
      </c>
      <c r="B4" s="18" t="s">
        <v>67</v>
      </c>
      <c r="C4" s="19" t="s">
        <v>157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18"/>
      <c r="B5" s="18"/>
      <c r="C5" s="18" t="s">
        <v>108</v>
      </c>
      <c r="D5" s="18" t="s">
        <v>69</v>
      </c>
      <c r="E5" s="18" t="s">
        <v>70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4"/>
      <c r="D7" s="24"/>
      <c r="E7" s="24"/>
    </row>
    <row r="8" spans="1:5" ht="34.5" customHeight="1">
      <c r="A8" s="27"/>
      <c r="B8" s="27"/>
      <c r="C8" s="24"/>
      <c r="D8" s="24"/>
      <c r="E8" s="24"/>
    </row>
    <row r="9" spans="1:5" ht="34.5" customHeight="1">
      <c r="A9" s="28"/>
      <c r="B9" s="28"/>
      <c r="C9" s="24"/>
      <c r="D9" s="24"/>
      <c r="E9" s="24"/>
    </row>
    <row r="10" spans="1:5" ht="34.5" customHeight="1">
      <c r="A10" s="29"/>
      <c r="B10" s="29"/>
      <c r="C10" s="24"/>
      <c r="D10" s="24"/>
      <c r="E10" s="24"/>
    </row>
    <row r="11" spans="1:5" ht="34.5" customHeight="1">
      <c r="A11" s="25"/>
      <c r="B11" s="25"/>
      <c r="C11" s="24"/>
      <c r="D11" s="24"/>
      <c r="E11" s="24"/>
    </row>
    <row r="12" spans="1:5" ht="34.5" customHeight="1">
      <c r="A12" s="27"/>
      <c r="B12" s="27"/>
      <c r="C12" s="24"/>
      <c r="D12" s="24"/>
      <c r="E12" s="24"/>
    </row>
    <row r="13" spans="1:5" ht="34.5" customHeight="1">
      <c r="A13" s="28"/>
      <c r="B13" s="28"/>
      <c r="C13" s="24"/>
      <c r="D13" s="24"/>
      <c r="E13" s="24"/>
    </row>
    <row r="14" spans="1:5" ht="34.5" customHeight="1">
      <c r="A14" s="28"/>
      <c r="B14" s="28"/>
      <c r="C14" s="24"/>
      <c r="D14" s="24"/>
      <c r="E14" s="24"/>
    </row>
    <row r="15" spans="1:5" ht="34.5" customHeight="1">
      <c r="A15" s="28"/>
      <c r="B15" s="28" t="s">
        <v>158</v>
      </c>
      <c r="C15" s="24"/>
      <c r="D15" s="24"/>
      <c r="E15" s="24"/>
    </row>
    <row r="16" spans="1:2" ht="27.75" customHeight="1">
      <c r="A16" s="30" t="s">
        <v>159</v>
      </c>
      <c r="B16" s="30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2022-06-27T03:08:53Z</cp:lastPrinted>
  <dcterms:created xsi:type="dcterms:W3CDTF">2016-02-18T02:32:40Z</dcterms:created>
  <dcterms:modified xsi:type="dcterms:W3CDTF">2023-09-24T12:37:38Z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4E4DA3D4F2C84787B85AE2FD0AAAEAD8</vt:lpwstr>
  </property>
</Properties>
</file>